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66925"/>
  <mc:AlternateContent xmlns:mc="http://schemas.openxmlformats.org/markup-compatibility/2006">
    <mc:Choice Requires="x15">
      <x15ac:absPath xmlns:x15ac="http://schemas.microsoft.com/office/spreadsheetml/2010/11/ac" url="C:\Users\CotledgT\Downloads\"/>
    </mc:Choice>
  </mc:AlternateContent>
  <xr:revisionPtr revIDLastSave="0" documentId="8_{F2469A3A-652E-41EA-AF45-E98E4833A1EC}" xr6:coauthVersionLast="47" xr6:coauthVersionMax="47" xr10:uidLastSave="{00000000-0000-0000-0000-000000000000}"/>
  <bookViews>
    <workbookView xWindow="-120" yWindow="-120" windowWidth="29040" windowHeight="15840" tabRatio="669" xr2:uid="{00000000-000D-0000-FFFF-FFFF00000000}"/>
  </bookViews>
  <sheets>
    <sheet name="Form P-16 Page 1" sheetId="2" r:id="rId1"/>
    <sheet name="Form P-16 Page 2" sheetId="7" r:id="rId2"/>
    <sheet name="Form P-16 Attachment 1A" sheetId="10" r:id="rId3"/>
    <sheet name="Form P-16 Attachment 2A" sheetId="11" r:id="rId4"/>
    <sheet name="DropDown" sheetId="16" state="veryHidden" r:id="rId5"/>
  </sheets>
  <definedNames>
    <definedName name="_xlnm.Print_Area" localSheetId="2">'Form P-16 Attachment 1A'!$A$1:$L$57</definedName>
    <definedName name="_xlnm.Print_Area" localSheetId="3">'Form P-16 Attachment 2A'!$A$1:$R$59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2" l="1"/>
  <c r="E37" i="2" s="1"/>
  <c r="M36" i="2"/>
  <c r="M37" i="2" s="1"/>
  <c r="E38" i="2"/>
  <c r="E39" i="2" s="1"/>
  <c r="D55" i="10"/>
  <c r="D53" i="10"/>
  <c r="D54" i="10" s="1"/>
  <c r="H53" i="10"/>
  <c r="H54" i="10" s="1"/>
  <c r="J23" i="7"/>
  <c r="J22" i="7"/>
  <c r="T53" i="7"/>
  <c r="T52" i="7"/>
  <c r="S53" i="7"/>
  <c r="S52" i="7"/>
  <c r="R53" i="7"/>
  <c r="R52" i="7"/>
  <c r="P53" i="7"/>
  <c r="P52" i="7"/>
  <c r="O53" i="7"/>
  <c r="O52" i="7"/>
  <c r="N53" i="7"/>
  <c r="N52" i="7"/>
  <c r="M53" i="7"/>
  <c r="M52" i="7"/>
  <c r="N57" i="11"/>
  <c r="N56" i="11"/>
  <c r="K56" i="11"/>
  <c r="N8" i="11" l="1"/>
  <c r="J9" i="11"/>
  <c r="J55" i="11" l="1"/>
  <c r="J57" i="11"/>
  <c r="J56" i="11"/>
  <c r="R8" i="11"/>
  <c r="Q8" i="11"/>
  <c r="P8" i="11"/>
  <c r="M8" i="11"/>
  <c r="L9" i="11"/>
  <c r="K9" i="11"/>
  <c r="M9" i="11"/>
  <c r="N9" i="11"/>
  <c r="P9" i="11"/>
  <c r="Q9" i="11"/>
  <c r="R9" i="11"/>
  <c r="N21" i="7"/>
  <c r="N51" i="7" s="1"/>
  <c r="R56" i="11" l="1"/>
  <c r="R55" i="11"/>
  <c r="R57" i="11"/>
  <c r="Q56" i="11"/>
  <c r="Q57" i="11"/>
  <c r="Q55" i="11"/>
  <c r="P55" i="11"/>
  <c r="P57" i="11"/>
  <c r="P56" i="11"/>
  <c r="N55" i="11"/>
  <c r="M56" i="11"/>
  <c r="M57" i="11"/>
  <c r="M55" i="11"/>
  <c r="L57" i="11"/>
  <c r="L55" i="11"/>
  <c r="L56" i="11"/>
  <c r="K55" i="11"/>
  <c r="K57"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O21" i="7"/>
  <c r="O51" i="7" s="1"/>
  <c r="D56" i="10" l="1"/>
  <c r="L8" i="11" l="1"/>
  <c r="J8" i="11"/>
  <c r="K8" i="11"/>
  <c r="J31" i="7"/>
  <c r="J30" i="7"/>
  <c r="J24" i="7"/>
  <c r="J25" i="7"/>
  <c r="J26" i="7"/>
  <c r="J27" i="7"/>
  <c r="J28" i="7"/>
  <c r="J29" i="7"/>
  <c r="I16" i="7"/>
  <c r="J50" i="7"/>
  <c r="J49" i="7"/>
  <c r="J48" i="7"/>
  <c r="J47" i="7"/>
  <c r="J46" i="7"/>
  <c r="J45" i="7"/>
  <c r="J44" i="7"/>
  <c r="J43" i="7"/>
  <c r="J42" i="7"/>
  <c r="J41" i="7"/>
  <c r="J40" i="7"/>
  <c r="J39" i="7"/>
  <c r="J38" i="7"/>
  <c r="J37" i="7"/>
  <c r="J36" i="7"/>
  <c r="J35" i="7"/>
  <c r="J34" i="7"/>
  <c r="J33" i="7"/>
  <c r="J32" i="7"/>
  <c r="T21" i="7"/>
  <c r="T51" i="7" s="1"/>
  <c r="S21" i="7"/>
  <c r="S51" i="7" s="1"/>
  <c r="R21" i="7"/>
  <c r="R51" i="7" s="1"/>
  <c r="P21" i="7"/>
  <c r="P51" i="7" s="1"/>
  <c r="M21" i="7"/>
  <c r="M51" i="7" s="1"/>
  <c r="L21" i="7"/>
  <c r="L20" i="7"/>
  <c r="L51" i="7" l="1"/>
  <c r="L52" i="7"/>
  <c r="L53" i="7"/>
  <c r="T20" i="7"/>
  <c r="S20" i="7"/>
  <c r="R20" i="7"/>
  <c r="P20" i="7"/>
  <c r="O20" i="7"/>
  <c r="N20" i="7"/>
  <c r="M20" i="7"/>
</calcChain>
</file>

<file path=xl/sharedStrings.xml><?xml version="1.0" encoding="utf-8"?>
<sst xmlns="http://schemas.openxmlformats.org/spreadsheetml/2006/main" count="602" uniqueCount="434">
  <si>
    <t>Operator Name:</t>
  </si>
  <si>
    <t>Operator Address:</t>
  </si>
  <si>
    <t>Operator P-5 No.:</t>
  </si>
  <si>
    <t>SECTION II. WELL INFORMATION</t>
  </si>
  <si>
    <t>District No.:</t>
  </si>
  <si>
    <t>Well No.:</t>
  </si>
  <si>
    <t>Total Lease Acres:</t>
  </si>
  <si>
    <t>Field Name:</t>
  </si>
  <si>
    <t>County:</t>
  </si>
  <si>
    <t>API No.:</t>
  </si>
  <si>
    <t>Drilling Permit No.:</t>
  </si>
  <si>
    <t>Field No.:</t>
  </si>
  <si>
    <t>Lease Name</t>
  </si>
  <si>
    <t>API No.</t>
  </si>
  <si>
    <t>No additional pages</t>
  </si>
  <si>
    <t>(No. of additional pages)</t>
  </si>
  <si>
    <t>Signature</t>
  </si>
  <si>
    <t>Address</t>
  </si>
  <si>
    <t>City,</t>
  </si>
  <si>
    <t>State,</t>
  </si>
  <si>
    <t>Zip Code</t>
  </si>
  <si>
    <t>Date:</t>
  </si>
  <si>
    <t>Purpose of Filing:</t>
  </si>
  <si>
    <t>Acres
Assigned</t>
  </si>
  <si>
    <t>SWR 38
Except.
(Y/N)</t>
  </si>
  <si>
    <t>SECTION I. OPERATOR INFORMATION</t>
  </si>
  <si>
    <t>Attach Additional Pages As Needed.</t>
  </si>
  <si>
    <t>CERTIFICATION: I declare under penalties prescribed in Sec. 91.143, Texas Natural Resources Code, that this report was prepared by me or under my supervision or direction, that I am authorized to make this report, and that the information contained in this report is true, correct, and complete to the best of my knowledge.</t>
  </si>
  <si>
    <t>Well No.</t>
  </si>
  <si>
    <t>RAILROAD COMMISSION OF TEXAS</t>
  </si>
  <si>
    <t>Acreage Designation</t>
  </si>
  <si>
    <t>Name and title (type or print)</t>
  </si>
  <si>
    <t xml:space="preserve">Additional Pages: </t>
  </si>
  <si>
    <t>Number</t>
  </si>
  <si>
    <t>Operator Name and 
Operator No. 
(if different from filing operator)</t>
  </si>
  <si>
    <t xml:space="preserve">Filer is the owner or lessee, or has been authorized by the owner or lessee, of all or an undivided portion of the mineral estate under each tract for which filer is listed as operator below. For all leases operated by other entities, the number of assigned acres shown are reflected on current Commission records or the filer has been authorized by the current operator to change the assigned acreage of that operator as shown below. </t>
  </si>
  <si>
    <t>mo.  day   yr.</t>
  </si>
  <si>
    <t>Total Remaining Vert./Dir. Acreage</t>
  </si>
  <si>
    <t>Total Remaining Horiz. Acreage</t>
  </si>
  <si>
    <t>Tel:</t>
  </si>
  <si>
    <t>Area Code</t>
  </si>
  <si>
    <t>Total Remaining Acreage</t>
  </si>
  <si>
    <t>RRC ID No. or
Lease No.</t>
  </si>
  <si>
    <t>Operator Name and Operator No.
(if different from filing operator)</t>
  </si>
  <si>
    <t>Filer is the owner or lessee, or has been authorized by the owner or lessee, of all or an undivided portion of the mineral estate under each tract for which filer is listed as operator below. For all leases operated by other entities, the number of assigned acres shown are reflected on current Commission records or the filer has been authorized by the current operator to change the assigned acreage of that operator as shown below.</t>
  </si>
  <si>
    <t>SL Record (Parent) Well Drilling Permit No.:</t>
  </si>
  <si>
    <t>A</t>
  </si>
  <si>
    <t>B</t>
  </si>
  <si>
    <t>C</t>
  </si>
  <si>
    <t>D</t>
  </si>
  <si>
    <t>E</t>
  </si>
  <si>
    <t>F</t>
  </si>
  <si>
    <t>G</t>
  </si>
  <si>
    <t>H</t>
  </si>
  <si>
    <t>N</t>
  </si>
  <si>
    <t>Y</t>
  </si>
  <si>
    <t>Select One</t>
  </si>
  <si>
    <t>Vertical Well</t>
  </si>
  <si>
    <t>Directional Well</t>
  </si>
  <si>
    <t>Horizontal Well</t>
  </si>
  <si>
    <t>H. Alloc.</t>
  </si>
  <si>
    <t>H. PSA</t>
  </si>
  <si>
    <t>H. SL</t>
  </si>
  <si>
    <t>Vert.</t>
  </si>
  <si>
    <t>Direc.</t>
  </si>
  <si>
    <t>Horiz.</t>
  </si>
  <si>
    <t>Beginning Lease Acres</t>
  </si>
  <si>
    <t>H. Alloc. SL</t>
  </si>
  <si>
    <t>H. PSA SL</t>
  </si>
  <si>
    <t>No</t>
  </si>
  <si>
    <t>Yes</t>
  </si>
  <si>
    <t xml:space="preserve">Lease Name: </t>
  </si>
  <si>
    <t>Proration Acres:</t>
  </si>
  <si>
    <t>Wellbore Profiles</t>
  </si>
  <si>
    <t>SWR-38 Excep.</t>
  </si>
  <si>
    <t>UFT?</t>
  </si>
  <si>
    <t>Section VI</t>
  </si>
  <si>
    <t>Blank First Row</t>
  </si>
  <si>
    <t>V</t>
  </si>
  <si>
    <t>PSA</t>
  </si>
  <si>
    <t>SL</t>
  </si>
  <si>
    <t>HSL</t>
  </si>
  <si>
    <t>ASL</t>
  </si>
  <si>
    <t>PSASL</t>
  </si>
  <si>
    <t>Acres Assigned</t>
  </si>
  <si>
    <t>Profile</t>
  </si>
  <si>
    <t>Total Acreage</t>
  </si>
  <si>
    <t>A-SL</t>
  </si>
  <si>
    <t>PSA-SL</t>
  </si>
  <si>
    <t>Acres From</t>
  </si>
  <si>
    <t>RRC ID No. or 
Lease No.</t>
  </si>
  <si>
    <t>RRC ID No., 
Lease No. or Tract ID</t>
  </si>
  <si>
    <t xml:space="preserve">Profile </t>
  </si>
  <si>
    <t>A. Total Assigned Acreage</t>
  </si>
  <si>
    <t>B. Total Assigned Horiz. Acreage</t>
  </si>
  <si>
    <t>C. Total Assigned Vert./Dir. Acreage</t>
  </si>
  <si>
    <t>1701 N. Congress
P.O. Box 12967
Austin, Texas 78701-2967</t>
  </si>
  <si>
    <t>Filer is the owner or lessee of all or an undivided portion of the minerals under each tract listed below and has the legal right to drill on each tract traversed by the well that will have perforations or other take points open in the interval of the applied-for field(s). All tracts listed will actually be traversed by the wellbore or the filer has pooling authority or other contractual authority, such as a production sharing agreement, authorizing inclusion of the non-drill site tract in the acreage assigned to the well.</t>
  </si>
  <si>
    <t>RRC ID or Lease No.:</t>
  </si>
  <si>
    <t>Alloc.</t>
  </si>
  <si>
    <t>Alloc.-SL</t>
  </si>
  <si>
    <t>Section III</t>
  </si>
  <si>
    <t>6E</t>
  </si>
  <si>
    <t>7B</t>
  </si>
  <si>
    <t>7C</t>
  </si>
  <si>
    <t>Districts:</t>
  </si>
  <si>
    <t>8A</t>
  </si>
  <si>
    <t>Counties</t>
  </si>
  <si>
    <t>Anderson</t>
  </si>
  <si>
    <t>Angelina</t>
  </si>
  <si>
    <t>Archer</t>
  </si>
  <si>
    <t>Aransas</t>
  </si>
  <si>
    <t>Armstrong</t>
  </si>
  <si>
    <t>Atascosa</t>
  </si>
  <si>
    <t>Austin</t>
  </si>
  <si>
    <t>Bailey</t>
  </si>
  <si>
    <t>Bandera</t>
  </si>
  <si>
    <t>Bastrop</t>
  </si>
  <si>
    <t>Baylor</t>
  </si>
  <si>
    <t>Gillespie</t>
  </si>
  <si>
    <t>Moore</t>
  </si>
  <si>
    <t>Andrews</t>
  </si>
  <si>
    <t>Midland</t>
  </si>
  <si>
    <t>Glasscock</t>
  </si>
  <si>
    <t>Morris</t>
  </si>
  <si>
    <t>Goliad</t>
  </si>
  <si>
    <t>Motley</t>
  </si>
  <si>
    <t>Gonzales</t>
  </si>
  <si>
    <t>Nacogdoches</t>
  </si>
  <si>
    <t>Gray</t>
  </si>
  <si>
    <t>Navarro</t>
  </si>
  <si>
    <t>Grayson</t>
  </si>
  <si>
    <t>Newton</t>
  </si>
  <si>
    <t>Houston</t>
  </si>
  <si>
    <t>Gregg</t>
  </si>
  <si>
    <t>Nolan</t>
  </si>
  <si>
    <t>Grimes</t>
  </si>
  <si>
    <t>Nueces</t>
  </si>
  <si>
    <t>Guadalupe</t>
  </si>
  <si>
    <t>Ochiltree</t>
  </si>
  <si>
    <t>Hale</t>
  </si>
  <si>
    <t>Oldham</t>
  </si>
  <si>
    <t>Hall</t>
  </si>
  <si>
    <t>Orange</t>
  </si>
  <si>
    <t>Hamilton</t>
  </si>
  <si>
    <t>Palo Pinto</t>
  </si>
  <si>
    <t>Bee</t>
  </si>
  <si>
    <t>Hansford</t>
  </si>
  <si>
    <t>Panola</t>
  </si>
  <si>
    <t>Bell</t>
  </si>
  <si>
    <t>Hardeman</t>
  </si>
  <si>
    <t>Parker</t>
  </si>
  <si>
    <t>Bexar</t>
  </si>
  <si>
    <t>Hardin</t>
  </si>
  <si>
    <t>Parmer</t>
  </si>
  <si>
    <t>Blanco</t>
  </si>
  <si>
    <t>Harris</t>
  </si>
  <si>
    <t>Pecos</t>
  </si>
  <si>
    <t>Borden</t>
  </si>
  <si>
    <t>Harrison</t>
  </si>
  <si>
    <t>Polk</t>
  </si>
  <si>
    <t>Bosque</t>
  </si>
  <si>
    <t>Hartley</t>
  </si>
  <si>
    <t>Potter</t>
  </si>
  <si>
    <t>Bowie</t>
  </si>
  <si>
    <t>Haskell</t>
  </si>
  <si>
    <t>Presidio</t>
  </si>
  <si>
    <t>Brazoria</t>
  </si>
  <si>
    <t>Hays</t>
  </si>
  <si>
    <t>Rains</t>
  </si>
  <si>
    <t>Brazos</t>
  </si>
  <si>
    <t>Hemphill</t>
  </si>
  <si>
    <t>Randall</t>
  </si>
  <si>
    <t>Brewster</t>
  </si>
  <si>
    <t>Henderson</t>
  </si>
  <si>
    <t>Reagan</t>
  </si>
  <si>
    <t>Briscoe</t>
  </si>
  <si>
    <t>Hidalgo</t>
  </si>
  <si>
    <t>Real</t>
  </si>
  <si>
    <t>Brooks</t>
  </si>
  <si>
    <t>Hill</t>
  </si>
  <si>
    <t>Red River</t>
  </si>
  <si>
    <t>Brown</t>
  </si>
  <si>
    <t>Hockley</t>
  </si>
  <si>
    <t>Reeves</t>
  </si>
  <si>
    <t>Burleson</t>
  </si>
  <si>
    <t>Hood</t>
  </si>
  <si>
    <t>Refugio</t>
  </si>
  <si>
    <t>Burnet</t>
  </si>
  <si>
    <t>Hopkins</t>
  </si>
  <si>
    <t>Roberts</t>
  </si>
  <si>
    <t>Caldwell</t>
  </si>
  <si>
    <t>Robertson</t>
  </si>
  <si>
    <t>Calhoun</t>
  </si>
  <si>
    <t>Howard</t>
  </si>
  <si>
    <t>Rockwall</t>
  </si>
  <si>
    <t>Callahan</t>
  </si>
  <si>
    <t>Hudspeth</t>
  </si>
  <si>
    <t>Runnels</t>
  </si>
  <si>
    <t>Cameron</t>
  </si>
  <si>
    <t>Hunt</t>
  </si>
  <si>
    <t>Rusk</t>
  </si>
  <si>
    <t>Camp</t>
  </si>
  <si>
    <t>Hutchinson</t>
  </si>
  <si>
    <t>Sabine</t>
  </si>
  <si>
    <t>Carson</t>
  </si>
  <si>
    <t>Irion</t>
  </si>
  <si>
    <t>San Augustine</t>
  </si>
  <si>
    <t>Cass</t>
  </si>
  <si>
    <t>Jack</t>
  </si>
  <si>
    <t>San Jacinto</t>
  </si>
  <si>
    <t>Castro</t>
  </si>
  <si>
    <t>Jackson</t>
  </si>
  <si>
    <t>San Patricio</t>
  </si>
  <si>
    <t>Chambers</t>
  </si>
  <si>
    <t>Jasper</t>
  </si>
  <si>
    <t>San Saba</t>
  </si>
  <si>
    <t>Cherokee</t>
  </si>
  <si>
    <t>Jeff Davis</t>
  </si>
  <si>
    <t>Schleicher</t>
  </si>
  <si>
    <t>Childress</t>
  </si>
  <si>
    <t>Jefferson</t>
  </si>
  <si>
    <t>Scurry</t>
  </si>
  <si>
    <t>Clay</t>
  </si>
  <si>
    <t>Jim Hogg</t>
  </si>
  <si>
    <t>Cochran</t>
  </si>
  <si>
    <t>Jim Wells</t>
  </si>
  <si>
    <t>Shelby</t>
  </si>
  <si>
    <t>Coke</t>
  </si>
  <si>
    <t>Johnson</t>
  </si>
  <si>
    <t>Sherman</t>
  </si>
  <si>
    <t>Coleman</t>
  </si>
  <si>
    <t>Jones</t>
  </si>
  <si>
    <t>Smith</t>
  </si>
  <si>
    <t>Collin</t>
  </si>
  <si>
    <t>Karnes</t>
  </si>
  <si>
    <t>Somervell</t>
  </si>
  <si>
    <t>Collingsworth</t>
  </si>
  <si>
    <t>Kaufman</t>
  </si>
  <si>
    <t>Starr</t>
  </si>
  <si>
    <t>Colorado</t>
  </si>
  <si>
    <t>Kendall</t>
  </si>
  <si>
    <t>Stephens</t>
  </si>
  <si>
    <t>Comal</t>
  </si>
  <si>
    <t>Kenedy</t>
  </si>
  <si>
    <t>Sterling</t>
  </si>
  <si>
    <t>Comanche</t>
  </si>
  <si>
    <t>Kent</t>
  </si>
  <si>
    <t>Stonewall</t>
  </si>
  <si>
    <t>Concho</t>
  </si>
  <si>
    <t>Kerr</t>
  </si>
  <si>
    <t>Sutton</t>
  </si>
  <si>
    <t>Cooke</t>
  </si>
  <si>
    <t>Kimble</t>
  </si>
  <si>
    <t>Swisher</t>
  </si>
  <si>
    <t>Coryell</t>
  </si>
  <si>
    <t>King</t>
  </si>
  <si>
    <t>Tarrant</t>
  </si>
  <si>
    <t>Cottle</t>
  </si>
  <si>
    <t>Kinney</t>
  </si>
  <si>
    <t>Taylor</t>
  </si>
  <si>
    <t>Crane</t>
  </si>
  <si>
    <t>Kleberg</t>
  </si>
  <si>
    <t>Terrell</t>
  </si>
  <si>
    <t>Crockett</t>
  </si>
  <si>
    <t>Knox</t>
  </si>
  <si>
    <t>Terry</t>
  </si>
  <si>
    <t>Crosby</t>
  </si>
  <si>
    <t>Lamar</t>
  </si>
  <si>
    <t>Throckmorton</t>
  </si>
  <si>
    <t>Culberson</t>
  </si>
  <si>
    <t>Lamb</t>
  </si>
  <si>
    <t>Titus</t>
  </si>
  <si>
    <t>Dallam</t>
  </si>
  <si>
    <t>Lampasas</t>
  </si>
  <si>
    <t>Tom Green</t>
  </si>
  <si>
    <t>Dallas</t>
  </si>
  <si>
    <t>La Salle</t>
  </si>
  <si>
    <t>Travis</t>
  </si>
  <si>
    <t>Dawson</t>
  </si>
  <si>
    <t>Lavaca</t>
  </si>
  <si>
    <t>Trinity</t>
  </si>
  <si>
    <t>Deaf Smith</t>
  </si>
  <si>
    <t>Lee</t>
  </si>
  <si>
    <t>Tyler</t>
  </si>
  <si>
    <t>Delta</t>
  </si>
  <si>
    <t>Leon</t>
  </si>
  <si>
    <t>Upshur</t>
  </si>
  <si>
    <t>Denton</t>
  </si>
  <si>
    <t>Liberty</t>
  </si>
  <si>
    <t>Upton</t>
  </si>
  <si>
    <t>De Witt</t>
  </si>
  <si>
    <t>Limestone</t>
  </si>
  <si>
    <t>Uvalde</t>
  </si>
  <si>
    <t>Dickens</t>
  </si>
  <si>
    <t>Lipscomb</t>
  </si>
  <si>
    <t>Val Verde</t>
  </si>
  <si>
    <t>Dimmit</t>
  </si>
  <si>
    <t>Live Oak</t>
  </si>
  <si>
    <t>Van Zandt</t>
  </si>
  <si>
    <t>Donley</t>
  </si>
  <si>
    <t>Llano</t>
  </si>
  <si>
    <t>Victoria</t>
  </si>
  <si>
    <t>Duval</t>
  </si>
  <si>
    <t>Loving</t>
  </si>
  <si>
    <t>Walker</t>
  </si>
  <si>
    <t>Eastland</t>
  </si>
  <si>
    <t>Lubbock</t>
  </si>
  <si>
    <t>Waller</t>
  </si>
  <si>
    <t>Ector</t>
  </si>
  <si>
    <t>Lynn</t>
  </si>
  <si>
    <t>Ward</t>
  </si>
  <si>
    <t>Edwards</t>
  </si>
  <si>
    <t>McCulloch</t>
  </si>
  <si>
    <t>Washington</t>
  </si>
  <si>
    <t>Ellis</t>
  </si>
  <si>
    <t>McLennan</t>
  </si>
  <si>
    <t>Webb</t>
  </si>
  <si>
    <t>El Paso</t>
  </si>
  <si>
    <t>McMullen</t>
  </si>
  <si>
    <t>Wharton</t>
  </si>
  <si>
    <t>Erath</t>
  </si>
  <si>
    <t>Madison</t>
  </si>
  <si>
    <t>Wheeler</t>
  </si>
  <si>
    <t>Falls</t>
  </si>
  <si>
    <t>Marion</t>
  </si>
  <si>
    <t>Wichita</t>
  </si>
  <si>
    <t>Fannin</t>
  </si>
  <si>
    <t>Martin</t>
  </si>
  <si>
    <t>Wilbarger</t>
  </si>
  <si>
    <t>Fayette</t>
  </si>
  <si>
    <t>Mason</t>
  </si>
  <si>
    <t>Willacy</t>
  </si>
  <si>
    <t>Fisher</t>
  </si>
  <si>
    <t>Matagorda</t>
  </si>
  <si>
    <t>Williamson</t>
  </si>
  <si>
    <t>Floyd</t>
  </si>
  <si>
    <t>Maverick</t>
  </si>
  <si>
    <t>Wilson</t>
  </si>
  <si>
    <t>Foard</t>
  </si>
  <si>
    <t>Medina</t>
  </si>
  <si>
    <t>Winkler</t>
  </si>
  <si>
    <t>Fort Bend</t>
  </si>
  <si>
    <t>Menard</t>
  </si>
  <si>
    <t>Wise</t>
  </si>
  <si>
    <t>Franklin</t>
  </si>
  <si>
    <t>Wood</t>
  </si>
  <si>
    <t>Freestone</t>
  </si>
  <si>
    <t>Milam</t>
  </si>
  <si>
    <t>Yoakum</t>
  </si>
  <si>
    <t>Frio</t>
  </si>
  <si>
    <t>Mills</t>
  </si>
  <si>
    <t>Young</t>
  </si>
  <si>
    <t>Gaines</t>
  </si>
  <si>
    <t>Mitchell</t>
  </si>
  <si>
    <t>Zapata</t>
  </si>
  <si>
    <t>Galveston</t>
  </si>
  <si>
    <t>Montague</t>
  </si>
  <si>
    <t>Zavala</t>
  </si>
  <si>
    <t>Garza</t>
  </si>
  <si>
    <t>Montgomery</t>
  </si>
  <si>
    <t>S. Padre Is-SB</t>
  </si>
  <si>
    <t>N. Padre Is-SB</t>
  </si>
  <si>
    <t>Mustang Is-SB</t>
  </si>
  <si>
    <t>Matagorda IS-SB</t>
  </si>
  <si>
    <t>Brazos-SB</t>
  </si>
  <si>
    <t>Galveston-SB</t>
  </si>
  <si>
    <t>High IS-SB</t>
  </si>
  <si>
    <t>S. Padre IS-LB</t>
  </si>
  <si>
    <t>N. Padre IS-LB</t>
  </si>
  <si>
    <t>Mustang IS-LB</t>
  </si>
  <si>
    <t>Matagorda IS-LB</t>
  </si>
  <si>
    <t>Brazos-LB</t>
  </si>
  <si>
    <t>Brazos-S.</t>
  </si>
  <si>
    <t>Galveston-LB</t>
  </si>
  <si>
    <t>Galveston-S. AD</t>
  </si>
  <si>
    <t>High IS-LB</t>
  </si>
  <si>
    <t>High Is-S AD</t>
  </si>
  <si>
    <t>High IS-E AD</t>
  </si>
  <si>
    <t>High IS-A E AD</t>
  </si>
  <si>
    <t>Mustang IS A E</t>
  </si>
  <si>
    <t>N. Padre IS-A E</t>
  </si>
  <si>
    <t>S. Padre IS-A E</t>
  </si>
  <si>
    <t>Sabine Pass A</t>
  </si>
  <si>
    <t>=</t>
  </si>
  <si>
    <t>A. Total Assigned Horiz. Acreage</t>
  </si>
  <si>
    <t>B. Total Assigned Vert./Dir. Acreage</t>
  </si>
  <si>
    <t>C. Total Assigned Acreage</t>
  </si>
  <si>
    <t>*Total Acres Assigned</t>
  </si>
  <si>
    <r>
      <t xml:space="preserve">Email 
</t>
    </r>
    <r>
      <rPr>
        <b/>
        <sz val="5"/>
        <color rgb="FF000000"/>
        <rFont val="Calibri"/>
        <family val="2"/>
        <scheme val="minor"/>
      </rPr>
      <t xml:space="preserve">(include email address </t>
    </r>
    <r>
      <rPr>
        <b/>
        <i/>
        <sz val="5"/>
        <color rgb="FF000000"/>
        <rFont val="Calibri"/>
        <family val="2"/>
        <scheme val="minor"/>
      </rPr>
      <t xml:space="preserve">only </t>
    </r>
    <r>
      <rPr>
        <b/>
        <sz val="5"/>
        <color rgb="FF000000"/>
        <rFont val="Calibri"/>
        <family val="2"/>
        <scheme val="minor"/>
      </rPr>
      <t>if you affirmatively consent to its public release)</t>
    </r>
  </si>
  <si>
    <r>
      <t xml:space="preserve">SECTION IV. REMARKS - REQUIRED FOR PSA AND CO-DEVELOPMENT </t>
    </r>
    <r>
      <rPr>
        <b/>
        <i/>
        <sz val="7"/>
        <color theme="0"/>
        <rFont val="Calibri"/>
        <family val="2"/>
        <scheme val="minor"/>
      </rPr>
      <t>(refer to instructions)</t>
    </r>
  </si>
  <si>
    <t>SECTION V. LISTING OF ALL TRACTS CONTRIBUTING ACREAGE TO AN RRC DESIGNATED DEVELOPMENTAL UNIT THAT IS NOT A SINGLE
LEASE, POOLED UNIT, OR GROUP OF TRACTS UNITIZED BY CONTRACT FOR PURPOSES OF SECONDARY RECOVERY</t>
  </si>
  <si>
    <t>Allocation Well</t>
  </si>
  <si>
    <t>PSA Well</t>
  </si>
  <si>
    <t>Stacked Lateral Well</t>
  </si>
  <si>
    <t>Stacked Lateral Allocation Well</t>
  </si>
  <si>
    <t>Stacked Lateral PSA Well</t>
  </si>
  <si>
    <t>Form G-1/W-2</t>
  </si>
  <si>
    <t>Form W-1</t>
  </si>
  <si>
    <t>Ownership Interval:</t>
  </si>
  <si>
    <t>Upper:</t>
  </si>
  <si>
    <t>Lower:</t>
  </si>
  <si>
    <t>Ownership Interval (Lower)</t>
  </si>
  <si>
    <t>Ownership Interval (Upper)</t>
  </si>
  <si>
    <t>Wellbore Profile:</t>
  </si>
  <si>
    <t>Is this a UFT field?:</t>
  </si>
  <si>
    <r>
      <t xml:space="preserve">*A revised P-16 is required if increasing the proration acreage on an existing Allocation or PSA well utilizing acreage from a regulatory lease or undeveloped tract not listed in Section V. </t>
    </r>
    <r>
      <rPr>
        <b/>
        <i/>
        <sz val="6"/>
        <color rgb="FFFF0000"/>
        <rFont val="Calibri"/>
        <family val="2"/>
        <scheme val="minor"/>
      </rPr>
      <t xml:space="preserve"> (refer to instructions)</t>
    </r>
  </si>
  <si>
    <r>
      <rPr>
        <b/>
        <sz val="6"/>
        <color rgb="FFFF0000"/>
        <rFont val="Calibri"/>
        <family val="2"/>
        <scheme val="minor"/>
      </rPr>
      <t xml:space="preserve">*A revised P-16 is required if increasing the proration acreage on an existing Allocation or PSA well utilizing acreage from a regulatory lease or undeveloped tract not listed in Section V.  </t>
    </r>
    <r>
      <rPr>
        <b/>
        <i/>
        <sz val="6"/>
        <color rgb="FFFF0000"/>
        <rFont val="Calibri"/>
        <family val="2"/>
        <scheme val="minor"/>
      </rPr>
      <t>(refer to instructions)</t>
    </r>
  </si>
  <si>
    <t>RRC ID
No. or Lease No.</t>
  </si>
  <si>
    <t>SECTION III.  LISTING OF ALL WELLS IN THE REGULATORY FIELD ON THE SAME ACREAGE AS THE LEASE, 
POOLED UNIT, OR UNITIZED TRACT DESIGNATED IN SECTION II ABOVE BY FILER</t>
  </si>
  <si>
    <t>SECTION VI. LISTING OF ALL WELLS IN THE REGULATORY FIELD AS LISTED IN 
SECTION II, AND ALLOCATING ACREAGE FROM ANY OR ALL TRACTS LISTED IN SECTION V BY FILER</t>
  </si>
  <si>
    <t>SECTION III (CONTINUED).  LISTING OF ALL WELLS IN THE REGULATORY FIELD ON THE SAME ACREAGE AS THE LEASE, 
POOLED UNIT, OR UNITIZED TRACT DESIGNATED IN SECTION II ABOVE BY FILER</t>
  </si>
  <si>
    <t>SECTION VI (CONTINUED). LISTING OF ALL WELLS IN THE REGULATORY FIELD AS LISTED IN 
SECTION II, AND ALLOCATING ACREAGE FROM ANY OR ALL TRACTS LISTED IN SECTION V BY FILER</t>
  </si>
  <si>
    <r>
      <t xml:space="preserve">Form P-16
</t>
    </r>
    <r>
      <rPr>
        <b/>
        <sz val="10"/>
        <color theme="1"/>
        <rFont val="Calibri"/>
        <family val="2"/>
        <scheme val="minor"/>
      </rPr>
      <t>Page 1</t>
    </r>
    <r>
      <rPr>
        <b/>
        <sz val="12"/>
        <color theme="1"/>
        <rFont val="Calibri"/>
        <family val="2"/>
        <scheme val="minor"/>
      </rPr>
      <t xml:space="preserve">
</t>
    </r>
    <r>
      <rPr>
        <sz val="7"/>
        <color theme="1"/>
        <rFont val="Calibri"/>
        <family val="2"/>
        <scheme val="minor"/>
      </rPr>
      <t>Rev. 06/2022</t>
    </r>
  </si>
  <si>
    <r>
      <t xml:space="preserve">Form P-16
</t>
    </r>
    <r>
      <rPr>
        <b/>
        <sz val="10"/>
        <color rgb="FF000000"/>
        <rFont val="Calibri"/>
        <family val="2"/>
        <scheme val="minor"/>
      </rPr>
      <t>Page 2</t>
    </r>
    <r>
      <rPr>
        <b/>
        <sz val="12"/>
        <color rgb="FF000000"/>
        <rFont val="Calibri"/>
        <family val="2"/>
        <scheme val="minor"/>
      </rPr>
      <t xml:space="preserve">
</t>
    </r>
    <r>
      <rPr>
        <sz val="7"/>
        <color rgb="FF000000"/>
        <rFont val="Calibri"/>
        <family val="2"/>
        <scheme val="minor"/>
      </rPr>
      <t>Rev. 06/2022</t>
    </r>
  </si>
  <si>
    <r>
      <t xml:space="preserve">Form P-16
</t>
    </r>
    <r>
      <rPr>
        <b/>
        <sz val="10"/>
        <color theme="1"/>
        <rFont val="Calibri"/>
        <family val="2"/>
        <scheme val="minor"/>
      </rPr>
      <t>Attachment
Page 1A</t>
    </r>
    <r>
      <rPr>
        <b/>
        <sz val="12"/>
        <color theme="1"/>
        <rFont val="Calibri"/>
        <family val="2"/>
        <scheme val="minor"/>
      </rPr>
      <t xml:space="preserve">
</t>
    </r>
    <r>
      <rPr>
        <sz val="7"/>
        <color theme="1"/>
        <rFont val="Calibri"/>
        <family val="2"/>
        <scheme val="minor"/>
      </rPr>
      <t>Rev. 06/2022</t>
    </r>
  </si>
  <si>
    <r>
      <t>Form P-16</t>
    </r>
    <r>
      <rPr>
        <b/>
        <sz val="10"/>
        <color rgb="FF000000"/>
        <rFont val="Calibri"/>
        <family val="2"/>
        <scheme val="minor"/>
      </rPr>
      <t xml:space="preserve">
Attachment
Page 2A</t>
    </r>
    <r>
      <rPr>
        <b/>
        <sz val="12"/>
        <color rgb="FF000000"/>
        <rFont val="Calibri"/>
        <family val="2"/>
        <scheme val="minor"/>
      </rPr>
      <t xml:space="preserve">
</t>
    </r>
    <r>
      <rPr>
        <sz val="7"/>
        <color rgb="FF000000"/>
        <rFont val="Calibri"/>
        <family val="2"/>
        <scheme val="minor"/>
      </rPr>
      <t>Rev. 06/2022</t>
    </r>
  </si>
  <si>
    <t>Shackelford</t>
  </si>
  <si>
    <t>Example Operating Company</t>
  </si>
  <si>
    <t>123456</t>
  </si>
  <si>
    <t>123 Main Street, City, State 98765</t>
  </si>
  <si>
    <t>A123BC</t>
  </si>
  <si>
    <t>Test Lease</t>
  </si>
  <si>
    <t>12345</t>
  </si>
  <si>
    <t>1H</t>
  </si>
  <si>
    <t>2H</t>
  </si>
  <si>
    <t>3D</t>
  </si>
  <si>
    <t>4V</t>
  </si>
  <si>
    <t>Conference Lease</t>
  </si>
  <si>
    <t>123-45678</t>
  </si>
  <si>
    <t>123-45679</t>
  </si>
  <si>
    <t>123-45680</t>
  </si>
  <si>
    <t>123-45681</t>
  </si>
  <si>
    <t>Spraberry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</si>
</sst>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lt;=9999999]###\-####;\(###\)\ ###\-####"/>
    <numFmt numFmtId="165" formatCode="mm/dd/yy;@"/>
    <numFmt numFmtId="166" formatCode="000\-00000"/>
    <numFmt numFmtId="167" formatCode="00"/>
    <numFmt numFmtId="168" formatCode="0.000"/>
  </numFmts>
  <fonts count="34" x14ac:knownFonts="1">
    <font>
      <sz val="11"/>
      <color theme="1"/>
      <name val="Calibri"/>
      <family val="2"/>
      <scheme val="minor"/>
    </font>
    <font>
      <sz val="11"/>
      <color theme="1"/>
      <name val="Calibri"/>
      <family val="2"/>
      <scheme val="minor"/>
    </font>
    <font>
      <b/>
      <sz val="7"/>
      <color rgb="FF000000"/>
      <name val="Calibri"/>
      <family val="2"/>
      <scheme val="minor"/>
    </font>
    <font>
      <b/>
      <sz val="9"/>
      <color rgb="FF000000"/>
      <name val="Calibri"/>
      <family val="2"/>
      <scheme val="minor"/>
    </font>
    <font>
      <b/>
      <sz val="16"/>
      <color theme="1"/>
      <name val="Calibri"/>
      <family val="2"/>
      <scheme val="minor"/>
    </font>
    <font>
      <sz val="7"/>
      <color rgb="FF000000"/>
      <name val="Calibri"/>
      <family val="2"/>
      <scheme val="minor"/>
    </font>
    <font>
      <sz val="7"/>
      <color theme="1"/>
      <name val="Calibri"/>
      <family val="2"/>
      <scheme val="minor"/>
    </font>
    <font>
      <b/>
      <u/>
      <sz val="7"/>
      <color rgb="FF000000"/>
      <name val="Calibri"/>
      <family val="2"/>
      <scheme val="minor"/>
    </font>
    <font>
      <sz val="7"/>
      <name val="Calibri"/>
      <family val="2"/>
      <scheme val="minor"/>
    </font>
    <font>
      <b/>
      <sz val="7"/>
      <color theme="1"/>
      <name val="Calibri"/>
      <family val="2"/>
      <scheme val="minor"/>
    </font>
    <font>
      <b/>
      <sz val="10"/>
      <color rgb="FF000000"/>
      <name val="Calibri"/>
      <family val="2"/>
      <scheme val="minor"/>
    </font>
    <font>
      <b/>
      <sz val="16"/>
      <color rgb="FF000000"/>
      <name val="Calibri"/>
      <family val="2"/>
      <scheme val="minor"/>
    </font>
    <font>
      <b/>
      <sz val="7"/>
      <name val="Calibri"/>
      <family val="2"/>
      <scheme val="minor"/>
    </font>
    <font>
      <b/>
      <sz val="12"/>
      <color rgb="FF000000"/>
      <name val="Calibri"/>
      <family val="2"/>
      <scheme val="minor"/>
    </font>
    <font>
      <b/>
      <sz val="12"/>
      <color theme="1"/>
      <name val="Calibri"/>
      <family val="2"/>
      <scheme val="minor"/>
    </font>
    <font>
      <b/>
      <sz val="7"/>
      <color theme="0"/>
      <name val="Calibri"/>
      <family val="2"/>
      <scheme val="minor"/>
    </font>
    <font>
      <b/>
      <sz val="7"/>
      <color rgb="FFFFFFFF"/>
      <name val="Calibri"/>
      <family val="2"/>
      <scheme val="minor"/>
    </font>
    <font>
      <b/>
      <sz val="10"/>
      <color theme="1"/>
      <name val="Calibri"/>
      <family val="2"/>
      <scheme val="minor"/>
    </font>
    <font>
      <b/>
      <sz val="11"/>
      <color theme="1"/>
      <name val="Calibri"/>
      <family val="2"/>
      <scheme val="minor"/>
    </font>
    <font>
      <b/>
      <sz val="7"/>
      <color rgb="FFFF0000"/>
      <name val="Calibri"/>
      <family val="2"/>
      <scheme val="minor"/>
    </font>
    <font>
      <sz val="7"/>
      <color rgb="FF222222"/>
      <name val="Calibri"/>
      <family val="2"/>
      <scheme val="minor"/>
    </font>
    <font>
      <u/>
      <sz val="11"/>
      <color theme="10"/>
      <name val="Calibri"/>
      <family val="2"/>
      <scheme val="minor"/>
    </font>
    <font>
      <sz val="8"/>
      <color rgb="FF000000"/>
      <name val="Calibri"/>
      <family val="2"/>
      <scheme val="minor"/>
    </font>
    <font>
      <b/>
      <sz val="8"/>
      <color rgb="FF000000"/>
      <name val="Calibri"/>
      <family val="2"/>
      <scheme val="minor"/>
    </font>
    <font>
      <u/>
      <sz val="8"/>
      <color theme="10"/>
      <name val="Calibri"/>
      <family val="2"/>
      <scheme val="minor"/>
    </font>
    <font>
      <sz val="8"/>
      <color theme="1"/>
      <name val="Calibri"/>
      <family val="2"/>
      <scheme val="minor"/>
    </font>
    <font>
      <b/>
      <sz val="5"/>
      <color rgb="FF000000"/>
      <name val="Calibri"/>
      <family val="2"/>
      <scheme val="minor"/>
    </font>
    <font>
      <b/>
      <i/>
      <sz val="5"/>
      <color rgb="FF000000"/>
      <name val="Calibri"/>
      <family val="2"/>
      <scheme val="minor"/>
    </font>
    <font>
      <b/>
      <i/>
      <sz val="7"/>
      <color theme="0"/>
      <name val="Calibri"/>
      <family val="2"/>
      <scheme val="minor"/>
    </font>
    <font>
      <sz val="8"/>
      <name val="Calibri"/>
      <family val="2"/>
      <scheme val="minor"/>
    </font>
    <font>
      <sz val="5"/>
      <color theme="1"/>
      <name val="Calibri"/>
      <family val="2"/>
      <scheme val="minor"/>
    </font>
    <font>
      <b/>
      <sz val="6"/>
      <color rgb="FFFF0000"/>
      <name val="Calibri"/>
      <family val="2"/>
      <scheme val="minor"/>
    </font>
    <font>
      <b/>
      <i/>
      <sz val="6"/>
      <color rgb="FFFF0000"/>
      <name val="Calibri"/>
      <family val="2"/>
      <scheme val="minor"/>
    </font>
    <font>
      <sz val="7"/>
      <color rgb="FF222222"/>
      <name val="Calibri"/>
      <family val="2"/>
    </font>
  </fonts>
  <fills count="5">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rgb="FFFFFFFF"/>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DDDDDD"/>
      </left>
      <right style="medium">
        <color rgb="FFDDDDDD"/>
      </right>
      <top style="medium">
        <color rgb="FFDDDDDD"/>
      </top>
      <bottom style="medium">
        <color rgb="FFDDDDDD"/>
      </bottom>
      <diagonal/>
    </border>
  </borders>
  <cellStyleXfs count="4">
    <xf numFmtId="0" fontId="0" fillId="0" borderId="0"/>
    <xf numFmtId="0" fontId="1" fillId="0" borderId="0"/>
    <xf numFmtId="44" fontId="1" fillId="0" borderId="0" applyFont="0" applyFill="0" applyBorder="0" applyAlignment="0" applyProtection="0"/>
    <xf numFmtId="0" fontId="21" fillId="0" borderId="0" applyNumberFormat="0" applyFill="0" applyBorder="0" applyAlignment="0" applyProtection="0"/>
  </cellStyleXfs>
  <cellXfs count="276">
    <xf numFmtId="0" fontId="0" fillId="0" borderId="0" xfId="0"/>
    <xf numFmtId="0" fontId="6" fillId="0" borderId="0" xfId="0" applyFont="1"/>
    <xf numFmtId="0" fontId="9" fillId="0" borderId="0" xfId="0" applyFont="1"/>
    <xf numFmtId="0" fontId="18" fillId="0" borderId="0" xfId="0" applyFont="1"/>
    <xf numFmtId="0" fontId="6" fillId="0" borderId="3" xfId="0" applyFont="1" applyBorder="1" applyAlignment="1">
      <alignment horizontal="center" vertical="center"/>
    </xf>
    <xf numFmtId="0" fontId="9" fillId="0" borderId="0" xfId="0" applyFont="1" applyAlignment="1">
      <alignment horizontal="center" vertical="center"/>
    </xf>
    <xf numFmtId="0" fontId="5" fillId="0" borderId="11" xfId="0" applyFont="1" applyBorder="1" applyAlignment="1">
      <alignment vertical="center" wrapText="1"/>
    </xf>
    <xf numFmtId="0" fontId="9" fillId="0" borderId="3" xfId="0" applyFont="1" applyBorder="1" applyAlignment="1">
      <alignment horizontal="center" vertical="center" wrapText="1"/>
    </xf>
    <xf numFmtId="2" fontId="6" fillId="0" borderId="0" xfId="0" applyNumberFormat="1" applyFont="1"/>
    <xf numFmtId="0" fontId="6" fillId="0" borderId="0" xfId="0" applyFont="1" applyAlignment="1">
      <alignment horizontal="center" vertical="center"/>
    </xf>
    <xf numFmtId="0" fontId="19" fillId="0" borderId="0" xfId="0" applyFont="1" applyAlignment="1">
      <alignment vertical="center" wrapText="1"/>
    </xf>
    <xf numFmtId="0" fontId="12" fillId="0" borderId="13" xfId="0" applyFont="1" applyBorder="1" applyAlignment="1">
      <alignment horizontal="center" wrapText="1"/>
    </xf>
    <xf numFmtId="0" fontId="12" fillId="0" borderId="7" xfId="0" applyFont="1" applyBorder="1" applyAlignment="1">
      <alignment horizontal="center" wrapText="1"/>
    </xf>
    <xf numFmtId="1" fontId="12" fillId="0" borderId="13" xfId="0" applyNumberFormat="1" applyFont="1" applyBorder="1" applyAlignment="1">
      <alignment horizontal="center" wrapText="1"/>
    </xf>
    <xf numFmtId="167" fontId="6" fillId="0" borderId="0" xfId="0" applyNumberFormat="1" applyFont="1" applyAlignment="1">
      <alignment horizontal="left"/>
    </xf>
    <xf numFmtId="0" fontId="20" fillId="4" borderId="16" xfId="0" applyFont="1" applyFill="1" applyBorder="1" applyAlignment="1">
      <alignment horizontal="left" vertical="center" wrapText="1"/>
    </xf>
    <xf numFmtId="0" fontId="9"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horizontal="left" vertical="center"/>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quotePrefix="1" applyFont="1" applyAlignment="1">
      <alignment horizontal="center" vertical="center"/>
    </xf>
    <xf numFmtId="0" fontId="2" fillId="0" borderId="0" xfId="0" quotePrefix="1" applyFont="1" applyAlignment="1">
      <alignment horizontal="center" vertical="center" wrapText="1"/>
    </xf>
    <xf numFmtId="0" fontId="2" fillId="0" borderId="12" xfId="0" quotePrefix="1" applyFont="1" applyBorder="1" applyAlignment="1">
      <alignment horizontal="center" vertical="center"/>
    </xf>
    <xf numFmtId="0" fontId="12" fillId="0" borderId="0" xfId="0" quotePrefix="1" applyFont="1" applyAlignment="1">
      <alignment horizontal="center" vertical="center" wrapText="1"/>
    </xf>
    <xf numFmtId="2" fontId="12" fillId="0" borderId="0" xfId="0" quotePrefix="1" applyNumberFormat="1" applyFont="1" applyAlignment="1">
      <alignment horizontal="center" vertical="center"/>
    </xf>
    <xf numFmtId="0" fontId="9" fillId="0" borderId="0" xfId="0" quotePrefix="1" applyFont="1" applyAlignment="1">
      <alignment horizontal="center" vertical="center"/>
    </xf>
    <xf numFmtId="0" fontId="2" fillId="0" borderId="8" xfId="0" quotePrefix="1" applyFont="1" applyBorder="1" applyAlignment="1">
      <alignment horizontal="center" vertical="center"/>
    </xf>
    <xf numFmtId="0" fontId="2" fillId="0" borderId="8" xfId="0" quotePrefix="1" applyFont="1" applyBorder="1" applyAlignment="1">
      <alignment horizontal="center" wrapText="1"/>
    </xf>
    <xf numFmtId="0" fontId="9" fillId="0" borderId="12" xfId="0" quotePrefix="1" applyFont="1" applyBorder="1" applyAlignment="1">
      <alignment horizontal="center" vertical="center" wrapText="1"/>
    </xf>
    <xf numFmtId="0" fontId="9" fillId="0" borderId="7" xfId="0" quotePrefix="1" applyFont="1" applyBorder="1" applyAlignment="1">
      <alignment horizontal="center" vertical="center"/>
    </xf>
    <xf numFmtId="0" fontId="23" fillId="0" borderId="0" xfId="0" applyFont="1" applyAlignment="1">
      <alignment wrapText="1"/>
    </xf>
    <xf numFmtId="0" fontId="22" fillId="0" borderId="0" xfId="0" applyFont="1" applyAlignment="1">
      <alignment wrapText="1"/>
    </xf>
    <xf numFmtId="0" fontId="2" fillId="0" borderId="0" xfId="0" applyFont="1" applyAlignment="1">
      <alignment vertical="center" wrapText="1"/>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horizontal="center"/>
    </xf>
    <xf numFmtId="0" fontId="25" fillId="0" borderId="4" xfId="0" applyFont="1" applyBorder="1" applyAlignment="1" applyProtection="1">
      <alignment horizontal="center" vertical="center"/>
      <protection locked="0"/>
    </xf>
    <xf numFmtId="0" fontId="2" fillId="0" borderId="7" xfId="0" applyFont="1" applyBorder="1" applyAlignment="1">
      <alignment vertical="top"/>
    </xf>
    <xf numFmtId="0" fontId="9" fillId="0" borderId="7" xfId="0" applyFont="1" applyBorder="1" applyAlignment="1">
      <alignment vertical="top" wrapText="1"/>
    </xf>
    <xf numFmtId="0" fontId="6" fillId="0" borderId="0" xfId="0" applyFont="1" applyAlignment="1">
      <alignment vertical="top"/>
    </xf>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left" vertical="top"/>
    </xf>
    <xf numFmtId="0" fontId="9" fillId="0" borderId="0" xfId="0" applyFont="1" applyAlignment="1">
      <alignment vertical="top"/>
    </xf>
    <xf numFmtId="49" fontId="8" fillId="0" borderId="14" xfId="0" applyNumberFormat="1" applyFont="1" applyBorder="1" applyAlignment="1" applyProtection="1">
      <alignment horizontal="center" vertical="center" wrapText="1"/>
      <protection locked="0" hidden="1"/>
    </xf>
    <xf numFmtId="49" fontId="8" fillId="0" borderId="4" xfId="0" applyNumberFormat="1" applyFont="1" applyBorder="1" applyAlignment="1" applyProtection="1">
      <alignment horizontal="center" vertical="center" wrapText="1"/>
      <protection locked="0" hidden="1"/>
    </xf>
    <xf numFmtId="49" fontId="8" fillId="0" borderId="15" xfId="0" applyNumberFormat="1" applyFont="1" applyBorder="1" applyAlignment="1" applyProtection="1">
      <alignment horizontal="center" vertical="center" wrapText="1"/>
      <protection hidden="1"/>
    </xf>
    <xf numFmtId="49" fontId="8" fillId="0" borderId="0" xfId="0" applyNumberFormat="1" applyFont="1" applyAlignment="1" applyProtection="1">
      <alignment horizontal="center" vertical="center" wrapText="1"/>
      <protection hidden="1"/>
    </xf>
    <xf numFmtId="49" fontId="6" fillId="0" borderId="14" xfId="0" applyNumberFormat="1" applyFont="1" applyBorder="1" applyAlignment="1" applyProtection="1">
      <alignment horizontal="center" vertical="center" wrapText="1"/>
      <protection locked="0" hidden="1"/>
    </xf>
    <xf numFmtId="49" fontId="8" fillId="0" borderId="15" xfId="0" applyNumberFormat="1" applyFont="1" applyBorder="1" applyAlignment="1" applyProtection="1">
      <alignment horizontal="center" vertical="center" wrapText="1"/>
      <protection locked="0" hidden="1"/>
    </xf>
    <xf numFmtId="0" fontId="5" fillId="0" borderId="11" xfId="0" applyFont="1" applyBorder="1" applyAlignment="1">
      <alignment vertical="center"/>
    </xf>
    <xf numFmtId="0" fontId="30" fillId="0" borderId="0" xfId="0" applyFont="1"/>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49" fontId="6" fillId="0" borderId="14" xfId="0" applyNumberFormat="1" applyFont="1" applyBorder="1" applyAlignment="1" applyProtection="1">
      <alignment horizontal="center" vertical="center"/>
      <protection locked="0"/>
    </xf>
    <xf numFmtId="166" fontId="6" fillId="0" borderId="14"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168" fontId="6" fillId="0" borderId="14" xfId="0" applyNumberFormat="1" applyFont="1" applyBorder="1" applyAlignment="1" applyProtection="1">
      <alignment horizontal="center" vertical="center"/>
      <protection locked="0"/>
    </xf>
    <xf numFmtId="166" fontId="6" fillId="0" borderId="3"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168" fontId="6" fillId="0" borderId="3" xfId="0" applyNumberFormat="1" applyFont="1" applyBorder="1" applyAlignment="1" applyProtection="1">
      <alignment horizontal="center" vertical="center"/>
      <protection locked="0"/>
    </xf>
    <xf numFmtId="166" fontId="8" fillId="0" borderId="9" xfId="0" applyNumberFormat="1" applyFont="1" applyBorder="1" applyAlignment="1" applyProtection="1">
      <alignment horizontal="center" vertical="center"/>
      <protection locked="0"/>
    </xf>
    <xf numFmtId="168" fontId="12" fillId="3" borderId="3" xfId="0" applyNumberFormat="1" applyFont="1" applyFill="1" applyBorder="1" applyAlignment="1" applyProtection="1">
      <alignment horizontal="center" vertical="center"/>
      <protection hidden="1"/>
    </xf>
    <xf numFmtId="168" fontId="9" fillId="3" borderId="3" xfId="0" applyNumberFormat="1" applyFont="1" applyFill="1" applyBorder="1" applyAlignment="1" applyProtection="1">
      <alignment horizontal="center" vertical="center"/>
      <protection hidden="1"/>
    </xf>
    <xf numFmtId="49" fontId="6" fillId="0" borderId="1" xfId="0" applyNumberFormat="1"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168" fontId="2" fillId="3" borderId="3" xfId="0" applyNumberFormat="1" applyFont="1" applyFill="1" applyBorder="1" applyAlignment="1" applyProtection="1">
      <alignment horizontal="center" vertical="center"/>
      <protection hidden="1"/>
    </xf>
    <xf numFmtId="168" fontId="8" fillId="0" borderId="14" xfId="0" applyNumberFormat="1" applyFont="1" applyBorder="1" applyAlignment="1" applyProtection="1">
      <alignment horizontal="center" vertical="center"/>
      <protection locked="0"/>
    </xf>
    <xf numFmtId="168" fontId="8" fillId="0" borderId="3" xfId="0" applyNumberFormat="1" applyFont="1" applyBorder="1" applyAlignment="1" applyProtection="1">
      <alignment horizontal="center" vertical="center"/>
      <protection locked="0"/>
    </xf>
    <xf numFmtId="168" fontId="12" fillId="3" borderId="14" xfId="0" applyNumberFormat="1" applyFont="1" applyFill="1" applyBorder="1" applyAlignment="1" applyProtection="1">
      <alignment horizontal="center" vertical="center"/>
      <protection hidden="1"/>
    </xf>
    <xf numFmtId="0" fontId="22" fillId="0" borderId="4" xfId="0" applyFont="1" applyBorder="1"/>
    <xf numFmtId="0" fontId="22" fillId="0" borderId="4" xfId="0" applyFont="1" applyBorder="1" applyAlignment="1" applyProtection="1">
      <alignment horizontal="left"/>
      <protection locked="0"/>
    </xf>
    <xf numFmtId="0" fontId="25" fillId="0" borderId="0" xfId="0" applyFont="1"/>
    <xf numFmtId="0" fontId="25" fillId="0" borderId="4" xfId="0" applyFont="1" applyBorder="1"/>
    <xf numFmtId="0" fontId="33" fillId="0" borderId="0" xfId="0" applyFont="1" applyAlignment="1">
      <alignment horizontal="left" vertical="center"/>
    </xf>
    <xf numFmtId="0" fontId="8" fillId="0" borderId="14"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xf>
    <xf numFmtId="0" fontId="2" fillId="0" borderId="12" xfId="0" applyFont="1" applyBorder="1" applyAlignment="1">
      <alignment horizontal="left" vertical="center"/>
    </xf>
    <xf numFmtId="0" fontId="2" fillId="0" borderId="3" xfId="0" applyFont="1" applyBorder="1" applyAlignment="1">
      <alignment horizontal="left" vertical="center" wrapText="1"/>
    </xf>
    <xf numFmtId="1" fontId="5" fillId="0" borderId="3" xfId="0" applyNumberFormat="1"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9" fillId="0" borderId="2" xfId="0" applyFont="1" applyBorder="1" applyAlignment="1">
      <alignment horizontal="center" vertical="center" wrapText="1"/>
    </xf>
    <xf numFmtId="49" fontId="6" fillId="0" borderId="1" xfId="0"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0" fontId="6" fillId="0" borderId="0" xfId="0" applyFont="1" applyAlignment="1">
      <alignment horizontal="center"/>
    </xf>
    <xf numFmtId="166" fontId="6" fillId="0" borderId="1" xfId="0" applyNumberFormat="1" applyFont="1" applyBorder="1" applyAlignment="1" applyProtection="1">
      <alignment horizontal="center" vertical="center"/>
      <protection locked="0"/>
    </xf>
    <xf numFmtId="166" fontId="6" fillId="0" borderId="5" xfId="0" applyNumberFormat="1" applyFont="1" applyBorder="1" applyAlignment="1" applyProtection="1">
      <alignment horizontal="center" vertical="center"/>
      <protection locked="0"/>
    </xf>
    <xf numFmtId="164" fontId="22" fillId="0" borderId="4" xfId="0" applyNumberFormat="1" applyFont="1" applyBorder="1" applyAlignment="1" applyProtection="1">
      <alignment horizontal="left"/>
      <protection locked="0"/>
    </xf>
    <xf numFmtId="0" fontId="6" fillId="0" borderId="1"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22" fillId="0" borderId="4" xfId="0" applyFont="1" applyBorder="1" applyAlignment="1" applyProtection="1">
      <alignment horizontal="left"/>
      <protection locked="0"/>
    </xf>
    <xf numFmtId="0" fontId="24" fillId="0" borderId="4" xfId="3" applyFont="1" applyBorder="1" applyAlignment="1" applyProtection="1">
      <alignment horizontal="left"/>
      <protection locked="0"/>
    </xf>
    <xf numFmtId="0" fontId="25" fillId="0" borderId="4" xfId="0" applyFont="1" applyBorder="1" applyAlignment="1" applyProtection="1">
      <alignment horizontal="left"/>
      <protection locked="0"/>
    </xf>
    <xf numFmtId="0" fontId="2" fillId="0" borderId="4" xfId="0" applyFont="1" applyBorder="1" applyAlignment="1">
      <alignment vertical="center" wrapText="1"/>
    </xf>
    <xf numFmtId="0" fontId="2" fillId="0" borderId="7" xfId="0" applyFont="1" applyBorder="1" applyAlignment="1">
      <alignment vertical="top"/>
    </xf>
    <xf numFmtId="0" fontId="2" fillId="0" borderId="7" xfId="0" applyFont="1" applyBorder="1" applyAlignment="1">
      <alignment vertical="top" wrapText="1"/>
    </xf>
    <xf numFmtId="165" fontId="25" fillId="0" borderId="4" xfId="0" applyNumberFormat="1" applyFont="1" applyBorder="1" applyAlignment="1" applyProtection="1">
      <alignment horizontal="left"/>
      <protection locked="0"/>
    </xf>
    <xf numFmtId="0" fontId="2" fillId="0" borderId="7" xfId="0" applyFont="1" applyBorder="1" applyAlignment="1">
      <alignment horizontal="center" vertical="top"/>
    </xf>
    <xf numFmtId="0" fontId="2" fillId="0" borderId="7" xfId="0" applyFont="1" applyBorder="1" applyAlignment="1">
      <alignment vertical="center" wrapText="1"/>
    </xf>
    <xf numFmtId="0" fontId="6" fillId="0" borderId="0" xfId="0" applyFont="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49" fontId="5" fillId="0" borderId="2" xfId="0" applyNumberFormat="1" applyFont="1" applyBorder="1" applyAlignment="1" applyProtection="1">
      <alignment horizontal="left" vertical="center"/>
      <protection locked="0"/>
    </xf>
    <xf numFmtId="49" fontId="5" fillId="0" borderId="5" xfId="0" applyNumberFormat="1" applyFont="1" applyBorder="1" applyAlignment="1" applyProtection="1">
      <alignment horizontal="left" vertical="center"/>
      <protection locked="0"/>
    </xf>
    <xf numFmtId="0" fontId="2" fillId="0" borderId="1"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vertical="center" wrapText="1"/>
    </xf>
    <xf numFmtId="0" fontId="2" fillId="0" borderId="5" xfId="0" applyFont="1" applyBorder="1" applyAlignment="1">
      <alignment vertical="center" wrapText="1"/>
    </xf>
    <xf numFmtId="0" fontId="14" fillId="0" borderId="0" xfId="0" applyFont="1" applyAlignment="1">
      <alignment horizontal="right" vertical="top" wrapText="1"/>
    </xf>
    <xf numFmtId="167" fontId="5" fillId="0" borderId="2" xfId="0" applyNumberFormat="1" applyFont="1" applyBorder="1" applyAlignment="1" applyProtection="1">
      <alignment horizontal="left" vertical="center"/>
      <protection locked="0"/>
    </xf>
    <xf numFmtId="167" fontId="5" fillId="0" borderId="5" xfId="0" applyNumberFormat="1" applyFont="1" applyBorder="1" applyAlignment="1" applyProtection="1">
      <alignment horizontal="left" vertical="center"/>
      <protection locked="0"/>
    </xf>
    <xf numFmtId="0" fontId="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2" fillId="0" borderId="2" xfId="0" applyFont="1" applyBorder="1" applyAlignment="1">
      <alignment vertical="center"/>
    </xf>
    <xf numFmtId="0" fontId="2" fillId="0" borderId="0" xfId="0" applyFont="1" applyAlignment="1">
      <alignment horizontal="center" vertical="center"/>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44" fontId="2" fillId="0" borderId="1" xfId="2" applyFont="1" applyBorder="1" applyAlignment="1">
      <alignment horizontal="left" vertical="center"/>
    </xf>
    <xf numFmtId="44" fontId="2" fillId="0" borderId="5" xfId="2" applyFont="1" applyBorder="1" applyAlignment="1">
      <alignment horizontal="left" vertical="center"/>
    </xf>
    <xf numFmtId="49" fontId="5" fillId="0" borderId="1" xfId="2" applyNumberFormat="1" applyFont="1" applyBorder="1" applyAlignment="1" applyProtection="1">
      <alignment horizontal="left" vertical="center"/>
      <protection locked="0"/>
    </xf>
    <xf numFmtId="49" fontId="5" fillId="0" borderId="2" xfId="2" applyNumberFormat="1" applyFont="1" applyBorder="1" applyAlignment="1" applyProtection="1">
      <alignment horizontal="left" vertical="center"/>
      <protection locked="0"/>
    </xf>
    <xf numFmtId="49" fontId="5" fillId="0" borderId="5" xfId="2" applyNumberFormat="1" applyFont="1" applyBorder="1" applyAlignment="1" applyProtection="1">
      <alignment horizontal="left" vertical="center"/>
      <protection locked="0"/>
    </xf>
    <xf numFmtId="168" fontId="5" fillId="0" borderId="1" xfId="0" applyNumberFormat="1" applyFont="1" applyBorder="1" applyAlignment="1" applyProtection="1">
      <alignment horizontal="left" vertical="center"/>
      <protection locked="0"/>
    </xf>
    <xf numFmtId="168" fontId="5" fillId="0" borderId="2" xfId="0" applyNumberFormat="1" applyFont="1" applyBorder="1" applyAlignment="1" applyProtection="1">
      <alignment horizontal="left" vertical="center"/>
      <protection locked="0"/>
    </xf>
    <xf numFmtId="168" fontId="5" fillId="0" borderId="5" xfId="0" applyNumberFormat="1"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2" xfId="0" applyFont="1" applyBorder="1" applyAlignment="1">
      <alignment vertical="center" wrapText="1"/>
    </xf>
    <xf numFmtId="166" fontId="5" fillId="0" borderId="2" xfId="0" applyNumberFormat="1" applyFont="1" applyBorder="1" applyAlignment="1" applyProtection="1">
      <alignment horizontal="left" vertical="center"/>
      <protection locked="0"/>
    </xf>
    <xf numFmtId="166" fontId="5" fillId="0" borderId="5" xfId="0" applyNumberFormat="1" applyFont="1" applyBorder="1" applyAlignment="1" applyProtection="1">
      <alignment horizontal="left" vertical="center"/>
      <protection locked="0"/>
    </xf>
    <xf numFmtId="0" fontId="6" fillId="0" borderId="0" xfId="0" applyFont="1" applyAlignment="1">
      <alignment vertical="center" wrapText="1"/>
    </xf>
    <xf numFmtId="0" fontId="9" fillId="0" borderId="0" xfId="0" applyFont="1" applyAlignment="1">
      <alignment vertical="center"/>
    </xf>
    <xf numFmtId="0" fontId="2" fillId="0" borderId="7" xfId="0" applyFont="1" applyBorder="1" applyAlignment="1">
      <alignment horizontal="right"/>
    </xf>
    <xf numFmtId="0" fontId="2" fillId="0" borderId="0" xfId="0" applyFont="1" applyAlignment="1">
      <alignment horizontal="right"/>
    </xf>
    <xf numFmtId="168" fontId="9" fillId="3" borderId="3" xfId="0" applyNumberFormat="1" applyFont="1" applyFill="1" applyBorder="1" applyAlignment="1" applyProtection="1">
      <alignment horizontal="center" vertical="center"/>
      <protection hidden="1"/>
    </xf>
    <xf numFmtId="0" fontId="2" fillId="0" borderId="6" xfId="0" applyFont="1" applyBorder="1" applyAlignment="1">
      <alignment horizontal="right"/>
    </xf>
    <xf numFmtId="0" fontId="2" fillId="0" borderId="11" xfId="0" applyFont="1" applyBorder="1" applyAlignment="1">
      <alignment horizontal="right"/>
    </xf>
    <xf numFmtId="0" fontId="11" fillId="0" borderId="0" xfId="0" applyFont="1" applyAlignment="1">
      <alignment horizontal="center" vertical="center"/>
    </xf>
    <xf numFmtId="0" fontId="6" fillId="0" borderId="0" xfId="0" applyFont="1" applyAlignment="1">
      <alignment horizontal="center" vertical="center" wrapText="1"/>
    </xf>
    <xf numFmtId="0" fontId="6" fillId="0" borderId="11" xfId="0" applyFont="1" applyBorder="1" applyAlignment="1">
      <alignment horizont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49" fontId="9" fillId="0" borderId="0" xfId="0" applyNumberFormat="1" applyFont="1" applyAlignment="1">
      <alignment horizontal="righ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49" fontId="6" fillId="0" borderId="3" xfId="0" applyNumberFormat="1" applyFont="1" applyBorder="1" applyAlignment="1" applyProtection="1">
      <alignment horizontal="center" vertical="center"/>
      <protection locked="0"/>
    </xf>
    <xf numFmtId="0" fontId="12" fillId="0" borderId="6" xfId="0" applyFont="1" applyBorder="1" applyAlignment="1">
      <alignment horizontal="center" wrapText="1"/>
    </xf>
    <xf numFmtId="0" fontId="12" fillId="0" borderId="8" xfId="0" applyFont="1" applyBorder="1" applyAlignment="1">
      <alignment horizontal="center" wrapText="1"/>
    </xf>
    <xf numFmtId="168" fontId="9" fillId="3" borderId="1" xfId="0" applyNumberFormat="1" applyFont="1" applyFill="1" applyBorder="1" applyAlignment="1" applyProtection="1">
      <alignment horizontal="center" vertical="center"/>
      <protection hidden="1"/>
    </xf>
    <xf numFmtId="168" fontId="9" fillId="3" borderId="2" xfId="0" applyNumberFormat="1" applyFont="1" applyFill="1" applyBorder="1" applyAlignment="1" applyProtection="1">
      <alignment horizontal="center" vertical="center"/>
      <protection hidden="1"/>
    </xf>
    <xf numFmtId="168" fontId="8" fillId="0" borderId="14" xfId="0" applyNumberFormat="1" applyFont="1" applyBorder="1" applyAlignment="1" applyProtection="1">
      <alignment horizontal="center" vertical="center"/>
      <protection locked="0"/>
    </xf>
    <xf numFmtId="168" fontId="8" fillId="0" borderId="3" xfId="0" applyNumberFormat="1" applyFont="1" applyBorder="1" applyAlignment="1" applyProtection="1">
      <alignment horizontal="center" vertical="center"/>
      <protection locked="0"/>
    </xf>
    <xf numFmtId="1" fontId="8" fillId="0" borderId="3" xfId="0" applyNumberFormat="1" applyFont="1" applyBorder="1" applyAlignment="1" applyProtection="1">
      <alignment horizontal="center" vertical="center"/>
      <protection locked="0"/>
    </xf>
    <xf numFmtId="0" fontId="12" fillId="0" borderId="3" xfId="0" applyFont="1" applyBorder="1" applyAlignment="1">
      <alignment horizontal="center" vertical="center" wrapText="1"/>
    </xf>
    <xf numFmtId="168" fontId="12" fillId="0" borderId="13" xfId="0" applyNumberFormat="1" applyFont="1" applyBorder="1" applyAlignment="1" applyProtection="1">
      <alignment horizontal="center" vertical="center" wrapText="1"/>
      <protection hidden="1"/>
    </xf>
    <xf numFmtId="168" fontId="12" fillId="0" borderId="6" xfId="0" applyNumberFormat="1" applyFont="1" applyBorder="1" applyAlignment="1" applyProtection="1">
      <alignment horizontal="center" vertical="center" wrapText="1"/>
      <protection hidden="1"/>
    </xf>
    <xf numFmtId="49" fontId="8" fillId="0" borderId="11" xfId="0" applyNumberFormat="1" applyFont="1" applyBorder="1" applyAlignment="1" applyProtection="1">
      <alignment horizontal="center" vertical="center" wrapText="1"/>
      <protection hidden="1"/>
    </xf>
    <xf numFmtId="49" fontId="8" fillId="0" borderId="12" xfId="0" applyNumberFormat="1" applyFont="1" applyBorder="1" applyAlignment="1" applyProtection="1">
      <alignment horizontal="center" vertical="center" wrapText="1"/>
      <protection hidden="1"/>
    </xf>
    <xf numFmtId="49" fontId="8" fillId="0" borderId="9" xfId="0" applyNumberFormat="1" applyFont="1" applyBorder="1" applyAlignment="1" applyProtection="1">
      <alignment horizontal="center" vertical="center" wrapText="1"/>
      <protection locked="0" hidden="1"/>
    </xf>
    <xf numFmtId="49" fontId="8" fillId="0" borderId="10" xfId="0" applyNumberFormat="1" applyFont="1" applyBorder="1" applyAlignment="1" applyProtection="1">
      <alignment horizontal="center" vertical="center" wrapText="1"/>
      <protection locked="0" hidden="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168" fontId="12" fillId="3" borderId="1" xfId="0" applyNumberFormat="1" applyFont="1" applyFill="1" applyBorder="1" applyAlignment="1" applyProtection="1">
      <alignment horizontal="center" vertical="center"/>
      <protection hidden="1"/>
    </xf>
    <xf numFmtId="168" fontId="12" fillId="3" borderId="5" xfId="0" applyNumberFormat="1" applyFont="1" applyFill="1" applyBorder="1" applyAlignment="1" applyProtection="1">
      <alignment horizontal="center" vertical="center"/>
      <protection hidden="1"/>
    </xf>
    <xf numFmtId="0" fontId="12" fillId="0" borderId="0" xfId="0" applyFont="1" applyAlignment="1">
      <alignment horizontal="left" vertical="center" wrapText="1"/>
    </xf>
    <xf numFmtId="0" fontId="9" fillId="0" borderId="0" xfId="0" applyFont="1" applyAlignment="1">
      <alignment horizontal="left"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9" fillId="0" borderId="7" xfId="0" applyFont="1" applyBorder="1" applyAlignment="1">
      <alignment horizontal="right"/>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2" fontId="12" fillId="0" borderId="7" xfId="0" applyNumberFormat="1" applyFont="1" applyBorder="1" applyAlignment="1">
      <alignment horizontal="center" vertical="center"/>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3" fillId="0" borderId="0" xfId="0" applyFont="1" applyAlignment="1">
      <alignment horizontal="right" vertical="top" wrapText="1"/>
    </xf>
    <xf numFmtId="0" fontId="9" fillId="0" borderId="0" xfId="0" applyFont="1" applyAlignment="1">
      <alignment horizontal="right" vertical="center"/>
    </xf>
    <xf numFmtId="168" fontId="9" fillId="3" borderId="5" xfId="0" applyNumberFormat="1" applyFont="1" applyFill="1" applyBorder="1" applyAlignment="1" applyProtection="1">
      <alignment horizontal="center" vertical="center"/>
      <protection hidden="1"/>
    </xf>
    <xf numFmtId="0" fontId="6" fillId="0" borderId="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168" fontId="12" fillId="0" borderId="7" xfId="0" applyNumberFormat="1" applyFont="1" applyBorder="1" applyAlignment="1" applyProtection="1">
      <alignment horizontal="center" vertical="center" wrapText="1"/>
      <protection hidden="1"/>
    </xf>
    <xf numFmtId="1" fontId="8" fillId="0" borderId="1" xfId="0" applyNumberFormat="1" applyFont="1" applyBorder="1" applyAlignment="1" applyProtection="1">
      <alignment horizontal="center" vertical="center"/>
      <protection locked="0"/>
    </xf>
    <xf numFmtId="1" fontId="8" fillId="0" borderId="5" xfId="0" applyNumberFormat="1" applyFont="1" applyBorder="1" applyAlignment="1" applyProtection="1">
      <alignment horizontal="center" vertical="center"/>
      <protection locked="0"/>
    </xf>
    <xf numFmtId="0" fontId="31" fillId="0" borderId="0" xfId="0" applyFont="1" applyAlignment="1">
      <alignment horizontal="left" wrapText="1"/>
    </xf>
    <xf numFmtId="0" fontId="19" fillId="0" borderId="0" xfId="0" applyFont="1" applyAlignment="1">
      <alignment horizontal="center" vertical="top" wrapText="1"/>
    </xf>
    <xf numFmtId="168" fontId="12" fillId="3" borderId="9" xfId="0" applyNumberFormat="1" applyFont="1" applyFill="1" applyBorder="1" applyAlignment="1" applyProtection="1">
      <alignment horizontal="center" vertical="center"/>
      <protection hidden="1"/>
    </xf>
    <xf numFmtId="168" fontId="12" fillId="3" borderId="10" xfId="0" applyNumberFormat="1" applyFont="1" applyFill="1" applyBorder="1" applyAlignment="1" applyProtection="1">
      <alignment horizontal="center" vertical="center"/>
      <protection hidden="1"/>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166" fontId="5" fillId="0" borderId="1" xfId="0" applyNumberFormat="1" applyFont="1" applyBorder="1" applyAlignment="1" applyProtection="1">
      <alignment horizontal="center" vertical="center"/>
      <protection locked="0"/>
    </xf>
    <xf numFmtId="166" fontId="5" fillId="0" borderId="5" xfId="0" applyNumberFormat="1" applyFont="1" applyBorder="1" applyAlignment="1" applyProtection="1">
      <alignment horizontal="center" vertical="center"/>
      <protection locked="0"/>
    </xf>
    <xf numFmtId="0" fontId="6" fillId="0" borderId="3" xfId="1" applyFont="1" applyBorder="1" applyAlignment="1" applyProtection="1">
      <alignment horizontal="center" vertical="center"/>
      <protection locked="0"/>
    </xf>
    <xf numFmtId="0" fontId="2" fillId="0" borderId="0" xfId="0" applyFont="1" applyAlignment="1">
      <alignment horizontal="right" wrapText="1"/>
    </xf>
    <xf numFmtId="0" fontId="9" fillId="0" borderId="0" xfId="0" applyFont="1" applyAlignment="1">
      <alignment horizontal="right" vertical="center" wrapText="1"/>
    </xf>
    <xf numFmtId="0" fontId="6" fillId="0" borderId="0" xfId="0" applyFont="1" applyAlignment="1">
      <alignment horizontal="right" vertical="center"/>
    </xf>
    <xf numFmtId="0" fontId="2" fillId="0" borderId="0" xfId="0" applyFont="1" applyAlignment="1">
      <alignment horizontal="left"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7" fillId="0" borderId="0" xfId="0" applyFont="1" applyAlignment="1">
      <alignment horizontal="left" vertical="center" wrapText="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11" xfId="0" applyFont="1" applyBorder="1" applyAlignment="1">
      <alignment horizontal="center" wrapText="1"/>
    </xf>
    <xf numFmtId="0" fontId="2" fillId="0" borderId="0" xfId="0" applyFont="1" applyAlignment="1">
      <alignment horizontal="center" wrapText="1"/>
    </xf>
    <xf numFmtId="168" fontId="8" fillId="0" borderId="1" xfId="0" applyNumberFormat="1" applyFont="1" applyBorder="1" applyAlignment="1" applyProtection="1">
      <alignment horizontal="center" vertical="center"/>
      <protection locked="0"/>
    </xf>
    <xf numFmtId="168" fontId="8" fillId="0" borderId="5" xfId="0" applyNumberFormat="1" applyFont="1" applyBorder="1" applyAlignment="1" applyProtection="1">
      <alignment horizontal="center" vertical="center"/>
      <protection locked="0"/>
    </xf>
    <xf numFmtId="0" fontId="9" fillId="0" borderId="0" xfId="0" applyFont="1" applyAlignment="1">
      <alignment horizontal="right"/>
    </xf>
    <xf numFmtId="2" fontId="12" fillId="3" borderId="1" xfId="0" applyNumberFormat="1" applyFont="1" applyFill="1" applyBorder="1" applyAlignment="1" applyProtection="1">
      <alignment horizontal="center" vertical="center"/>
      <protection hidden="1"/>
    </xf>
    <xf numFmtId="2" fontId="12" fillId="3" borderId="5" xfId="0" applyNumberFormat="1" applyFont="1" applyFill="1" applyBorder="1" applyAlignment="1" applyProtection="1">
      <alignment horizontal="center" vertical="center"/>
      <protection hidden="1"/>
    </xf>
    <xf numFmtId="49" fontId="15" fillId="2" borderId="1" xfId="0" applyNumberFormat="1"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49" fontId="15" fillId="2" borderId="5" xfId="0" applyNumberFormat="1" applyFont="1" applyFill="1" applyBorder="1" applyAlignment="1">
      <alignment horizontal="center" vertical="center" wrapText="1"/>
    </xf>
    <xf numFmtId="0" fontId="8" fillId="0" borderId="11" xfId="0" applyFont="1" applyBorder="1" applyAlignment="1" applyProtection="1">
      <alignment horizontal="center" vertical="center" wrapText="1"/>
      <protection locked="0" hidden="1"/>
    </xf>
    <xf numFmtId="0" fontId="8" fillId="0" borderId="12" xfId="0" applyFont="1" applyBorder="1" applyAlignment="1" applyProtection="1">
      <alignment horizontal="center" vertical="center" wrapText="1"/>
      <protection locked="0" hidden="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4" xfId="0" applyFont="1" applyBorder="1" applyAlignment="1">
      <alignment horizontal="center" vertical="center" wrapText="1"/>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12" fillId="3" borderId="6"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31" fillId="0" borderId="0" xfId="0" applyFont="1" applyAlignment="1">
      <alignment horizontal="center" vertical="top" wrapText="1"/>
    </xf>
  </cellXfs>
  <cellStyles count="4">
    <cellStyle name="Currency" xfId="2" builtinId="4"/>
    <cellStyle name="Hyperlink" xfId="3" builtinId="8"/>
    <cellStyle name="Normal" xfId="0" builtinId="0"/>
    <cellStyle name="Normal 6" xfId="1" xr:uid="{00000000-0005-0000-0000-000003000000}"/>
  </cellStyles>
  <dxfs count="23">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2633</xdr:colOff>
      <xdr:row>2</xdr:row>
      <xdr:rowOff>130673</xdr:rowOff>
    </xdr:to>
    <xdr:pic>
      <xdr:nvPicPr>
        <xdr:cNvPr id="10" name="Picture 9" descr="RRC Seal">
          <a:extLst>
            <a:ext uri="{FF2B5EF4-FFF2-40B4-BE49-F238E27FC236}">
              <a16:creationId xmlns:a16="http://schemas.microsoft.com/office/drawing/2014/main" id="{00000000-0008-0000-0000-00000A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00" cy="914321"/>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14</xdr:col>
          <xdr:colOff>257175</xdr:colOff>
          <xdr:row>11</xdr:row>
          <xdr:rowOff>104775</xdr:rowOff>
        </xdr:from>
        <xdr:to>
          <xdr:col>15</xdr:col>
          <xdr:colOff>171450</xdr:colOff>
          <xdr:row>13</xdr:row>
          <xdr:rowOff>28575</xdr:rowOff>
        </xdr:to>
        <xdr:sp macro="" textlink="">
          <xdr:nvSpPr>
            <xdr:cNvPr id="2075" name="Check Box 27" descr="Purpose of filing checkbox - Completion Report (Form G-1/W-2)"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42</xdr:row>
          <xdr:rowOff>66675</xdr:rowOff>
        </xdr:from>
        <xdr:to>
          <xdr:col>9</xdr:col>
          <xdr:colOff>0</xdr:colOff>
          <xdr:row>44</xdr:row>
          <xdr:rowOff>28575</xdr:rowOff>
        </xdr:to>
        <xdr:sp macro="" textlink="">
          <xdr:nvSpPr>
            <xdr:cNvPr id="2083" name="Check Box 35" descr="Checkbox for additional pages"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66675</xdr:rowOff>
        </xdr:from>
        <xdr:to>
          <xdr:col>5</xdr:col>
          <xdr:colOff>161925</xdr:colOff>
          <xdr:row>44</xdr:row>
          <xdr:rowOff>28575</xdr:rowOff>
        </xdr:to>
        <xdr:sp macro="" textlink="">
          <xdr:nvSpPr>
            <xdr:cNvPr id="2084" name="Check Box 36" descr="Checkbox for no additional pages"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10</xdr:row>
          <xdr:rowOff>104775</xdr:rowOff>
        </xdr:from>
        <xdr:to>
          <xdr:col>15</xdr:col>
          <xdr:colOff>171450</xdr:colOff>
          <xdr:row>12</xdr:row>
          <xdr:rowOff>19050</xdr:rowOff>
        </xdr:to>
        <xdr:sp macro="" textlink="">
          <xdr:nvSpPr>
            <xdr:cNvPr id="2085" name="Check Box 37" descr="Purpose of filing checkbox - Drilling Permit Application (Form W-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457200</xdr:colOff>
      <xdr:row>2</xdr:row>
      <xdr:rowOff>133350</xdr:rowOff>
    </xdr:to>
    <xdr:pic>
      <xdr:nvPicPr>
        <xdr:cNvPr id="3" name="Picture 2" descr="RRC Seal">
          <a:extLst>
            <a:ext uri="{FF2B5EF4-FFF2-40B4-BE49-F238E27FC236}">
              <a16:creationId xmlns:a16="http://schemas.microsoft.com/office/drawing/2014/main" id="{00000000-0008-0000-0100-000003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00" cy="9144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235</xdr:colOff>
      <xdr:row>2</xdr:row>
      <xdr:rowOff>133350</xdr:rowOff>
    </xdr:to>
    <xdr:pic>
      <xdr:nvPicPr>
        <xdr:cNvPr id="4" name="Picture 3" descr="RRC Seal">
          <a:extLst>
            <a:ext uri="{FF2B5EF4-FFF2-40B4-BE49-F238E27FC236}">
              <a16:creationId xmlns:a16="http://schemas.microsoft.com/office/drawing/2014/main" id="{00000000-0008-0000-0200-000004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635" cy="9144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457200</xdr:colOff>
      <xdr:row>2</xdr:row>
      <xdr:rowOff>133350</xdr:rowOff>
    </xdr:to>
    <xdr:pic>
      <xdr:nvPicPr>
        <xdr:cNvPr id="3" name="Picture 2" descr="RRC Seal">
          <a:extLst>
            <a:ext uri="{FF2B5EF4-FFF2-40B4-BE49-F238E27FC236}">
              <a16:creationId xmlns:a16="http://schemas.microsoft.com/office/drawing/2014/main" id="{00000000-0008-0000-0300-000003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00" cy="914400"/>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72"/>
  <sheetViews>
    <sheetView showGridLines="0" showRowColHeaders="0" tabSelected="1" showRuler="0" view="pageLayout" zoomScale="175" zoomScaleNormal="160" zoomScaleSheetLayoutView="130" zoomScalePageLayoutView="175" workbookViewId="0">
      <selection activeCell="A22" sqref="A22:B22"/>
    </sheetView>
  </sheetViews>
  <sheetFormatPr defaultColWidth="8.85546875" defaultRowHeight="9" x14ac:dyDescent="0.15"/>
  <cols>
    <col min="1" max="3" width="6.42578125" style="1" customWidth="1"/>
    <col min="4" max="4" width="2.5703125" style="1" customWidth="1"/>
    <col min="5" max="5" width="4.5703125" style="1" customWidth="1"/>
    <col min="6" max="6" width="2.5703125" style="1" customWidth="1"/>
    <col min="7" max="7" width="12.7109375" style="1" customWidth="1"/>
    <col min="8" max="8" width="8.85546875" style="1" customWidth="1"/>
    <col min="9" max="9" width="2.5703125" style="1" customWidth="1"/>
    <col min="10" max="10" width="3.85546875" style="1" customWidth="1"/>
    <col min="11" max="11" width="9.5703125" style="1" customWidth="1"/>
    <col min="12" max="12" width="2.5703125" style="1" customWidth="1"/>
    <col min="13" max="13" width="7" style="1" customWidth="1"/>
    <col min="14" max="14" width="2.5703125" style="1" customWidth="1"/>
    <col min="15" max="15" width="3.85546875" style="1" customWidth="1"/>
    <col min="16" max="17" width="3.140625" style="1" customWidth="1"/>
    <col min="18" max="19" width="6.42578125" style="1" customWidth="1"/>
    <col min="20" max="20" width="8.85546875" style="1" customWidth="1"/>
    <col min="21" max="21" width="9.140625" style="1" customWidth="1"/>
    <col min="22" max="16384" width="8.85546875" style="1"/>
  </cols>
  <sheetData>
    <row r="1" spans="1:19" s="9" customFormat="1" ht="25.5" customHeight="1" x14ac:dyDescent="0.25">
      <c r="A1" s="123"/>
      <c r="B1" s="123"/>
      <c r="C1" s="123"/>
      <c r="D1" s="164" t="s">
        <v>29</v>
      </c>
      <c r="E1" s="164"/>
      <c r="F1" s="164"/>
      <c r="G1" s="164"/>
      <c r="H1" s="164"/>
      <c r="I1" s="164"/>
      <c r="J1" s="164"/>
      <c r="K1" s="164"/>
      <c r="L1" s="164"/>
      <c r="M1" s="164"/>
      <c r="N1" s="164"/>
      <c r="O1" s="164"/>
      <c r="P1" s="133" t="s">
        <v>413</v>
      </c>
      <c r="Q1" s="133"/>
      <c r="R1" s="133"/>
      <c r="S1" s="133"/>
    </row>
    <row r="2" spans="1:19" ht="36" customHeight="1" x14ac:dyDescent="0.15">
      <c r="A2" s="123"/>
      <c r="B2" s="123"/>
      <c r="C2" s="123"/>
      <c r="D2" s="137" t="s">
        <v>96</v>
      </c>
      <c r="E2" s="137"/>
      <c r="F2" s="137"/>
      <c r="G2" s="137"/>
      <c r="H2" s="137"/>
      <c r="I2" s="137"/>
      <c r="J2" s="137"/>
      <c r="K2" s="137"/>
      <c r="L2" s="137"/>
      <c r="M2" s="137"/>
      <c r="N2" s="137"/>
      <c r="O2" s="137"/>
      <c r="P2" s="133"/>
      <c r="Q2" s="133"/>
      <c r="R2" s="133"/>
      <c r="S2" s="133"/>
    </row>
    <row r="3" spans="1:19" ht="18" customHeight="1" x14ac:dyDescent="0.15">
      <c r="A3" s="123"/>
      <c r="B3" s="123"/>
      <c r="C3" s="123"/>
      <c r="D3" s="138" t="s">
        <v>30</v>
      </c>
      <c r="E3" s="138"/>
      <c r="F3" s="138"/>
      <c r="G3" s="138"/>
      <c r="H3" s="138"/>
      <c r="I3" s="138"/>
      <c r="J3" s="138"/>
      <c r="K3" s="138"/>
      <c r="L3" s="138"/>
      <c r="M3" s="138"/>
      <c r="N3" s="138"/>
      <c r="O3" s="138"/>
      <c r="P3" s="133"/>
      <c r="Q3" s="133"/>
      <c r="R3" s="133"/>
      <c r="S3" s="133"/>
    </row>
    <row r="4" spans="1:19" ht="7.35" customHeight="1" x14ac:dyDescent="0.15">
      <c r="A4" s="140"/>
      <c r="B4" s="140"/>
      <c r="C4" s="140"/>
      <c r="D4" s="140"/>
      <c r="E4" s="140"/>
      <c r="F4" s="140"/>
      <c r="G4" s="140"/>
      <c r="H4" s="140"/>
      <c r="I4" s="140"/>
      <c r="J4" s="140"/>
      <c r="K4" s="140"/>
      <c r="L4" s="140"/>
      <c r="M4" s="140"/>
      <c r="N4" s="140"/>
      <c r="O4" s="140"/>
      <c r="P4" s="140"/>
      <c r="Q4" s="140"/>
      <c r="R4" s="140"/>
      <c r="S4" s="140"/>
    </row>
    <row r="5" spans="1:19" ht="36" customHeight="1" x14ac:dyDescent="0.15">
      <c r="A5" s="136" t="s">
        <v>35</v>
      </c>
      <c r="B5" s="136"/>
      <c r="C5" s="136"/>
      <c r="D5" s="136"/>
      <c r="E5" s="136"/>
      <c r="F5" s="136"/>
      <c r="G5" s="136"/>
      <c r="H5" s="136"/>
      <c r="I5" s="136"/>
      <c r="J5" s="136"/>
      <c r="K5" s="136"/>
      <c r="L5" s="136"/>
      <c r="M5" s="136"/>
      <c r="N5" s="136"/>
      <c r="O5" s="136"/>
      <c r="P5" s="136"/>
      <c r="Q5" s="136"/>
      <c r="R5" s="136"/>
      <c r="S5" s="136"/>
    </row>
    <row r="6" spans="1:19" ht="10.7" customHeight="1" x14ac:dyDescent="0.15">
      <c r="A6" s="96" t="s">
        <v>25</v>
      </c>
      <c r="B6" s="97"/>
      <c r="C6" s="97"/>
      <c r="D6" s="97"/>
      <c r="E6" s="97"/>
      <c r="F6" s="97"/>
      <c r="G6" s="97"/>
      <c r="H6" s="97"/>
      <c r="I6" s="97"/>
      <c r="J6" s="97"/>
      <c r="K6" s="97"/>
      <c r="L6" s="97"/>
      <c r="M6" s="97"/>
      <c r="N6" s="97"/>
      <c r="O6" s="97"/>
      <c r="P6" s="97"/>
      <c r="Q6" s="97"/>
      <c r="R6" s="97"/>
      <c r="S6" s="98"/>
    </row>
    <row r="7" spans="1:19" ht="10.7" customHeight="1" x14ac:dyDescent="0.15">
      <c r="A7" s="141" t="s">
        <v>0</v>
      </c>
      <c r="B7" s="142"/>
      <c r="C7" s="94" t="s">
        <v>418</v>
      </c>
      <c r="D7" s="94"/>
      <c r="E7" s="94"/>
      <c r="F7" s="94"/>
      <c r="G7" s="94"/>
      <c r="H7" s="94"/>
      <c r="I7" s="95"/>
      <c r="J7" s="143" t="s">
        <v>2</v>
      </c>
      <c r="K7" s="144"/>
      <c r="L7" s="145" t="s">
        <v>419</v>
      </c>
      <c r="M7" s="146"/>
      <c r="N7" s="146"/>
      <c r="O7" s="146"/>
      <c r="P7" s="146"/>
      <c r="Q7" s="146"/>
      <c r="R7" s="146"/>
      <c r="S7" s="147"/>
    </row>
    <row r="8" spans="1:19" ht="10.7" customHeight="1" x14ac:dyDescent="0.15">
      <c r="A8" s="101" t="s">
        <v>1</v>
      </c>
      <c r="B8" s="103"/>
      <c r="C8" s="94" t="s">
        <v>420</v>
      </c>
      <c r="D8" s="94"/>
      <c r="E8" s="94"/>
      <c r="F8" s="94"/>
      <c r="G8" s="94"/>
      <c r="H8" s="94"/>
      <c r="I8" s="94"/>
      <c r="J8" s="94"/>
      <c r="K8" s="94"/>
      <c r="L8" s="94"/>
      <c r="M8" s="94"/>
      <c r="N8" s="94"/>
      <c r="O8" s="94"/>
      <c r="P8" s="94"/>
      <c r="Q8" s="94"/>
      <c r="R8" s="94"/>
      <c r="S8" s="95"/>
    </row>
    <row r="9" spans="1:19" ht="7.35" customHeight="1" x14ac:dyDescent="0.15">
      <c r="A9" s="154"/>
      <c r="B9" s="154"/>
      <c r="C9" s="154"/>
      <c r="D9" s="154"/>
      <c r="E9" s="154"/>
      <c r="F9" s="154"/>
      <c r="G9" s="154"/>
      <c r="H9" s="154"/>
      <c r="I9" s="154"/>
      <c r="J9" s="154"/>
      <c r="K9" s="154"/>
      <c r="L9" s="154"/>
      <c r="M9" s="154"/>
      <c r="N9" s="154"/>
      <c r="O9" s="154"/>
      <c r="P9" s="154"/>
      <c r="Q9" s="154"/>
      <c r="R9" s="154"/>
      <c r="S9" s="154"/>
    </row>
    <row r="10" spans="1:19" ht="10.7" customHeight="1" x14ac:dyDescent="0.15">
      <c r="A10" s="96" t="s">
        <v>3</v>
      </c>
      <c r="B10" s="97"/>
      <c r="C10" s="97"/>
      <c r="D10" s="97"/>
      <c r="E10" s="97"/>
      <c r="F10" s="97"/>
      <c r="G10" s="97"/>
      <c r="H10" s="97"/>
      <c r="I10" s="97"/>
      <c r="J10" s="97"/>
      <c r="K10" s="97"/>
      <c r="L10" s="97"/>
      <c r="M10" s="97"/>
      <c r="N10" s="97"/>
      <c r="O10" s="97"/>
      <c r="P10" s="97"/>
      <c r="Q10" s="97"/>
      <c r="R10" s="97"/>
      <c r="S10" s="98"/>
    </row>
    <row r="11" spans="1:19" ht="10.7" customHeight="1" x14ac:dyDescent="0.15">
      <c r="A11" s="129" t="s">
        <v>4</v>
      </c>
      <c r="B11" s="130"/>
      <c r="C11" s="134" t="s">
        <v>56</v>
      </c>
      <c r="D11" s="134"/>
      <c r="E11" s="134"/>
      <c r="F11" s="134"/>
      <c r="G11" s="135"/>
      <c r="H11" s="129" t="s">
        <v>9</v>
      </c>
      <c r="I11" s="139"/>
      <c r="J11" s="130"/>
      <c r="K11" s="155"/>
      <c r="L11" s="155"/>
      <c r="M11" s="155"/>
      <c r="N11" s="155"/>
      <c r="O11" s="156"/>
      <c r="P11" s="124" t="s">
        <v>22</v>
      </c>
      <c r="Q11" s="125"/>
      <c r="R11" s="125"/>
      <c r="S11" s="126"/>
    </row>
    <row r="12" spans="1:19" ht="10.7" customHeight="1" x14ac:dyDescent="0.15">
      <c r="A12" s="131" t="s">
        <v>5</v>
      </c>
      <c r="B12" s="132"/>
      <c r="C12" s="127" t="s">
        <v>421</v>
      </c>
      <c r="D12" s="127"/>
      <c r="E12" s="127"/>
      <c r="F12" s="127"/>
      <c r="G12" s="128"/>
      <c r="H12" s="129" t="s">
        <v>10</v>
      </c>
      <c r="I12" s="139"/>
      <c r="J12" s="130"/>
      <c r="K12" s="127"/>
      <c r="L12" s="127"/>
      <c r="M12" s="127"/>
      <c r="N12" s="127"/>
      <c r="O12" s="128"/>
      <c r="P12" s="51"/>
      <c r="Q12" s="89" t="s">
        <v>398</v>
      </c>
      <c r="R12" s="89"/>
      <c r="S12" s="90"/>
    </row>
    <row r="13" spans="1:19" ht="10.7" customHeight="1" x14ac:dyDescent="0.15">
      <c r="A13" s="129" t="s">
        <v>71</v>
      </c>
      <c r="B13" s="130"/>
      <c r="C13" s="94" t="s">
        <v>422</v>
      </c>
      <c r="D13" s="94"/>
      <c r="E13" s="94"/>
      <c r="F13" s="94"/>
      <c r="G13" s="95"/>
      <c r="H13" s="129" t="s">
        <v>98</v>
      </c>
      <c r="I13" s="139"/>
      <c r="J13" s="130"/>
      <c r="K13" s="127"/>
      <c r="L13" s="127"/>
      <c r="M13" s="127"/>
      <c r="N13" s="127"/>
      <c r="O13" s="128"/>
      <c r="P13" s="6"/>
      <c r="Q13" s="89" t="s">
        <v>397</v>
      </c>
      <c r="R13" s="89"/>
      <c r="S13" s="90"/>
    </row>
    <row r="14" spans="1:19" ht="10.7" customHeight="1" x14ac:dyDescent="0.15">
      <c r="A14" s="129" t="s">
        <v>6</v>
      </c>
      <c r="B14" s="130"/>
      <c r="C14" s="148">
        <v>1500</v>
      </c>
      <c r="D14" s="149"/>
      <c r="E14" s="149"/>
      <c r="F14" s="149"/>
      <c r="G14" s="150"/>
      <c r="H14" s="129" t="s">
        <v>7</v>
      </c>
      <c r="I14" s="139"/>
      <c r="J14" s="130"/>
      <c r="K14" s="94" t="s">
        <v>433</v>
      </c>
      <c r="L14" s="94"/>
      <c r="M14" s="94"/>
      <c r="N14" s="94"/>
      <c r="O14" s="95"/>
      <c r="P14" s="83"/>
      <c r="Q14" s="84"/>
      <c r="R14" s="84"/>
      <c r="S14" s="85"/>
    </row>
    <row r="15" spans="1:19" ht="10.7" customHeight="1" x14ac:dyDescent="0.15">
      <c r="A15" s="131" t="s">
        <v>72</v>
      </c>
      <c r="B15" s="132"/>
      <c r="C15" s="148">
        <v>80</v>
      </c>
      <c r="D15" s="149"/>
      <c r="E15" s="149"/>
      <c r="F15" s="149"/>
      <c r="G15" s="150"/>
      <c r="H15" s="129" t="s">
        <v>11</v>
      </c>
      <c r="I15" s="139"/>
      <c r="J15" s="130"/>
      <c r="K15" s="127"/>
      <c r="L15" s="127"/>
      <c r="M15" s="127"/>
      <c r="N15" s="127"/>
      <c r="O15" s="128"/>
      <c r="P15" s="86" t="s">
        <v>399</v>
      </c>
      <c r="Q15" s="87"/>
      <c r="R15" s="87"/>
      <c r="S15" s="88"/>
    </row>
    <row r="16" spans="1:19" ht="10.7" customHeight="1" x14ac:dyDescent="0.15">
      <c r="A16" s="129" t="s">
        <v>404</v>
      </c>
      <c r="B16" s="130"/>
      <c r="C16" s="93" t="s">
        <v>392</v>
      </c>
      <c r="D16" s="94"/>
      <c r="E16" s="94"/>
      <c r="F16" s="94"/>
      <c r="G16" s="95"/>
      <c r="H16" s="129" t="s">
        <v>405</v>
      </c>
      <c r="I16" s="139"/>
      <c r="J16" s="130"/>
      <c r="K16" s="151" t="s">
        <v>56</v>
      </c>
      <c r="L16" s="152"/>
      <c r="M16" s="152"/>
      <c r="N16" s="152"/>
      <c r="O16" s="153"/>
      <c r="P16" s="91" t="s">
        <v>400</v>
      </c>
      <c r="Q16" s="91"/>
      <c r="R16" s="92"/>
      <c r="S16" s="92"/>
    </row>
    <row r="17" spans="1:19" ht="10.7" customHeight="1" x14ac:dyDescent="0.15">
      <c r="A17" s="101" t="s">
        <v>45</v>
      </c>
      <c r="B17" s="102"/>
      <c r="C17" s="102"/>
      <c r="D17" s="102"/>
      <c r="E17" s="103"/>
      <c r="F17" s="94"/>
      <c r="G17" s="95"/>
      <c r="H17" s="129" t="s">
        <v>8</v>
      </c>
      <c r="I17" s="139"/>
      <c r="J17" s="130"/>
      <c r="K17" s="94" t="s">
        <v>194</v>
      </c>
      <c r="L17" s="94"/>
      <c r="M17" s="94"/>
      <c r="N17" s="94"/>
      <c r="O17" s="95"/>
      <c r="P17" s="91" t="s">
        <v>401</v>
      </c>
      <c r="Q17" s="91"/>
      <c r="R17" s="92"/>
      <c r="S17" s="92"/>
    </row>
    <row r="18" spans="1:19" ht="7.35" customHeight="1" x14ac:dyDescent="0.15">
      <c r="A18" s="154"/>
      <c r="B18" s="154"/>
      <c r="C18" s="154"/>
      <c r="D18" s="154"/>
      <c r="E18" s="154"/>
      <c r="F18" s="154"/>
      <c r="G18" s="154"/>
      <c r="H18" s="154"/>
      <c r="I18" s="154"/>
      <c r="J18" s="154"/>
      <c r="K18" s="154"/>
      <c r="L18" s="154"/>
      <c r="M18" s="154"/>
      <c r="N18" s="154"/>
      <c r="O18" s="154"/>
      <c r="P18" s="154"/>
      <c r="Q18" s="154"/>
      <c r="R18" s="154"/>
      <c r="S18" s="154"/>
    </row>
    <row r="19" spans="1:19" ht="21.75" customHeight="1" x14ac:dyDescent="0.15">
      <c r="A19" s="96" t="s">
        <v>409</v>
      </c>
      <c r="B19" s="97"/>
      <c r="C19" s="97"/>
      <c r="D19" s="97"/>
      <c r="E19" s="97"/>
      <c r="F19" s="97"/>
      <c r="G19" s="97"/>
      <c r="H19" s="97"/>
      <c r="I19" s="97"/>
      <c r="J19" s="97"/>
      <c r="K19" s="97"/>
      <c r="L19" s="97"/>
      <c r="M19" s="97"/>
      <c r="N19" s="97"/>
      <c r="O19" s="97"/>
      <c r="P19" s="97"/>
      <c r="Q19" s="97"/>
      <c r="R19" s="97"/>
      <c r="S19" s="98"/>
    </row>
    <row r="20" spans="1:19" s="5" customFormat="1" ht="36" customHeight="1" x14ac:dyDescent="0.25">
      <c r="A20" s="99" t="s">
        <v>90</v>
      </c>
      <c r="B20" s="100"/>
      <c r="C20" s="99" t="s">
        <v>28</v>
      </c>
      <c r="D20" s="100"/>
      <c r="E20" s="99" t="s">
        <v>85</v>
      </c>
      <c r="F20" s="100"/>
      <c r="G20" s="104" t="s">
        <v>12</v>
      </c>
      <c r="H20" s="104"/>
      <c r="I20" s="104"/>
      <c r="J20" s="100"/>
      <c r="K20" s="99" t="s">
        <v>13</v>
      </c>
      <c r="L20" s="100"/>
      <c r="M20" s="7" t="s">
        <v>84</v>
      </c>
      <c r="N20" s="99" t="s">
        <v>24</v>
      </c>
      <c r="O20" s="100"/>
      <c r="P20" s="99" t="s">
        <v>34</v>
      </c>
      <c r="Q20" s="104"/>
      <c r="R20" s="104"/>
      <c r="S20" s="100"/>
    </row>
    <row r="21" spans="1:19" ht="10.7" customHeight="1" x14ac:dyDescent="0.15">
      <c r="A21" s="105"/>
      <c r="B21" s="106"/>
      <c r="C21" s="105"/>
      <c r="D21" s="106"/>
      <c r="E21" s="105"/>
      <c r="F21" s="106"/>
      <c r="G21" s="80"/>
      <c r="H21" s="81"/>
      <c r="I21" s="81"/>
      <c r="J21" s="82"/>
      <c r="K21" s="108"/>
      <c r="L21" s="109"/>
      <c r="M21" s="61"/>
      <c r="N21" s="80"/>
      <c r="O21" s="82"/>
      <c r="P21" s="80"/>
      <c r="Q21" s="81"/>
      <c r="R21" s="81"/>
      <c r="S21" s="82"/>
    </row>
    <row r="22" spans="1:19" ht="10.7" customHeight="1" x14ac:dyDescent="0.15">
      <c r="A22" s="105" t="s">
        <v>423</v>
      </c>
      <c r="B22" s="106"/>
      <c r="C22" s="105" t="s">
        <v>424</v>
      </c>
      <c r="D22" s="106"/>
      <c r="E22" s="105" t="s">
        <v>65</v>
      </c>
      <c r="F22" s="106"/>
      <c r="G22" s="80" t="s">
        <v>428</v>
      </c>
      <c r="H22" s="81"/>
      <c r="I22" s="81"/>
      <c r="J22" s="82"/>
      <c r="K22" s="108" t="s">
        <v>429</v>
      </c>
      <c r="L22" s="109"/>
      <c r="M22" s="61">
        <v>80</v>
      </c>
      <c r="N22" s="80"/>
      <c r="O22" s="82"/>
      <c r="P22" s="80"/>
      <c r="Q22" s="81"/>
      <c r="R22" s="81"/>
      <c r="S22" s="82"/>
    </row>
    <row r="23" spans="1:19" ht="10.7" customHeight="1" x14ac:dyDescent="0.15">
      <c r="A23" s="105" t="s">
        <v>423</v>
      </c>
      <c r="B23" s="106"/>
      <c r="C23" s="105" t="s">
        <v>425</v>
      </c>
      <c r="D23" s="106"/>
      <c r="E23" s="105" t="s">
        <v>65</v>
      </c>
      <c r="F23" s="106"/>
      <c r="G23" s="80" t="s">
        <v>428</v>
      </c>
      <c r="H23" s="81"/>
      <c r="I23" s="81"/>
      <c r="J23" s="82"/>
      <c r="K23" s="108" t="s">
        <v>430</v>
      </c>
      <c r="L23" s="109"/>
      <c r="M23" s="61">
        <v>80</v>
      </c>
      <c r="N23" s="80"/>
      <c r="O23" s="82"/>
      <c r="P23" s="80"/>
      <c r="Q23" s="81"/>
      <c r="R23" s="81"/>
      <c r="S23" s="82"/>
    </row>
    <row r="24" spans="1:19" ht="10.7" customHeight="1" x14ac:dyDescent="0.15">
      <c r="A24" s="105" t="s">
        <v>423</v>
      </c>
      <c r="B24" s="106"/>
      <c r="C24" s="105" t="s">
        <v>426</v>
      </c>
      <c r="D24" s="106"/>
      <c r="E24" s="105" t="s">
        <v>64</v>
      </c>
      <c r="F24" s="106"/>
      <c r="G24" s="80" t="s">
        <v>428</v>
      </c>
      <c r="H24" s="81"/>
      <c r="I24" s="81"/>
      <c r="J24" s="82"/>
      <c r="K24" s="108" t="s">
        <v>431</v>
      </c>
      <c r="L24" s="109"/>
      <c r="M24" s="61">
        <v>80</v>
      </c>
      <c r="N24" s="80"/>
      <c r="O24" s="82"/>
      <c r="P24" s="80"/>
      <c r="Q24" s="81"/>
      <c r="R24" s="81"/>
      <c r="S24" s="82"/>
    </row>
    <row r="25" spans="1:19" ht="10.7" customHeight="1" x14ac:dyDescent="0.15">
      <c r="A25" s="105" t="s">
        <v>423</v>
      </c>
      <c r="B25" s="106"/>
      <c r="C25" s="105" t="s">
        <v>427</v>
      </c>
      <c r="D25" s="106"/>
      <c r="E25" s="105" t="s">
        <v>63</v>
      </c>
      <c r="F25" s="106"/>
      <c r="G25" s="80" t="s">
        <v>428</v>
      </c>
      <c r="H25" s="81"/>
      <c r="I25" s="81"/>
      <c r="J25" s="82"/>
      <c r="K25" s="108" t="s">
        <v>432</v>
      </c>
      <c r="L25" s="109"/>
      <c r="M25" s="61">
        <v>80</v>
      </c>
      <c r="N25" s="80"/>
      <c r="O25" s="82"/>
      <c r="P25" s="80"/>
      <c r="Q25" s="81"/>
      <c r="R25" s="81"/>
      <c r="S25" s="82"/>
    </row>
    <row r="26" spans="1:19" ht="10.7" customHeight="1" x14ac:dyDescent="0.15">
      <c r="A26" s="105"/>
      <c r="B26" s="106"/>
      <c r="C26" s="105" t="s">
        <v>421</v>
      </c>
      <c r="D26" s="106"/>
      <c r="E26" s="105" t="s">
        <v>65</v>
      </c>
      <c r="F26" s="106"/>
      <c r="G26" s="80" t="s">
        <v>428</v>
      </c>
      <c r="H26" s="81"/>
      <c r="I26" s="81"/>
      <c r="J26" s="82"/>
      <c r="K26" s="108"/>
      <c r="L26" s="109"/>
      <c r="M26" s="61">
        <v>160</v>
      </c>
      <c r="N26" s="80"/>
      <c r="O26" s="82"/>
      <c r="P26" s="80"/>
      <c r="Q26" s="81"/>
      <c r="R26" s="81"/>
      <c r="S26" s="82"/>
    </row>
    <row r="27" spans="1:19" ht="10.7" customHeight="1" x14ac:dyDescent="0.15">
      <c r="A27" s="105"/>
      <c r="B27" s="106"/>
      <c r="C27" s="105"/>
      <c r="D27" s="106"/>
      <c r="E27" s="105"/>
      <c r="F27" s="106"/>
      <c r="G27" s="80"/>
      <c r="H27" s="81"/>
      <c r="I27" s="81"/>
      <c r="J27" s="82"/>
      <c r="K27" s="108"/>
      <c r="L27" s="109"/>
      <c r="M27" s="61"/>
      <c r="N27" s="80"/>
      <c r="O27" s="82"/>
      <c r="P27" s="80"/>
      <c r="Q27" s="81"/>
      <c r="R27" s="81"/>
      <c r="S27" s="82"/>
    </row>
    <row r="28" spans="1:19" ht="11.45" customHeight="1" x14ac:dyDescent="0.15">
      <c r="A28" s="105"/>
      <c r="B28" s="106"/>
      <c r="C28" s="105"/>
      <c r="D28" s="106"/>
      <c r="E28" s="105"/>
      <c r="F28" s="106"/>
      <c r="G28" s="80"/>
      <c r="H28" s="81"/>
      <c r="I28" s="81"/>
      <c r="J28" s="82"/>
      <c r="K28" s="108"/>
      <c r="L28" s="109"/>
      <c r="M28" s="61"/>
      <c r="N28" s="80"/>
      <c r="O28" s="82"/>
      <c r="P28" s="80"/>
      <c r="Q28" s="81"/>
      <c r="R28" s="81"/>
      <c r="S28" s="82"/>
    </row>
    <row r="29" spans="1:19" ht="10.7" customHeight="1" x14ac:dyDescent="0.15">
      <c r="A29" s="105"/>
      <c r="B29" s="106"/>
      <c r="C29" s="105"/>
      <c r="D29" s="106"/>
      <c r="E29" s="105"/>
      <c r="F29" s="106"/>
      <c r="G29" s="80"/>
      <c r="H29" s="81"/>
      <c r="I29" s="81"/>
      <c r="J29" s="82"/>
      <c r="K29" s="108"/>
      <c r="L29" s="109"/>
      <c r="M29" s="61"/>
      <c r="N29" s="80"/>
      <c r="O29" s="82"/>
      <c r="P29" s="80"/>
      <c r="Q29" s="81"/>
      <c r="R29" s="81"/>
      <c r="S29" s="82"/>
    </row>
    <row r="30" spans="1:19" ht="10.7" customHeight="1" x14ac:dyDescent="0.15">
      <c r="A30" s="105"/>
      <c r="B30" s="106"/>
      <c r="C30" s="105"/>
      <c r="D30" s="106"/>
      <c r="E30" s="105"/>
      <c r="F30" s="106"/>
      <c r="G30" s="80"/>
      <c r="H30" s="81"/>
      <c r="I30" s="81"/>
      <c r="J30" s="82"/>
      <c r="K30" s="108"/>
      <c r="L30" s="109"/>
      <c r="M30" s="61"/>
      <c r="N30" s="80"/>
      <c r="O30" s="82"/>
      <c r="P30" s="80"/>
      <c r="Q30" s="81"/>
      <c r="R30" s="81"/>
      <c r="S30" s="82"/>
    </row>
    <row r="31" spans="1:19" ht="10.7" customHeight="1" x14ac:dyDescent="0.15">
      <c r="A31" s="105"/>
      <c r="B31" s="106"/>
      <c r="C31" s="105"/>
      <c r="D31" s="106"/>
      <c r="E31" s="105"/>
      <c r="F31" s="106"/>
      <c r="G31" s="80"/>
      <c r="H31" s="81"/>
      <c r="I31" s="81"/>
      <c r="J31" s="82"/>
      <c r="K31" s="108"/>
      <c r="L31" s="109"/>
      <c r="M31" s="61"/>
      <c r="N31" s="80"/>
      <c r="O31" s="82"/>
      <c r="P31" s="80"/>
      <c r="Q31" s="81"/>
      <c r="R31" s="81"/>
      <c r="S31" s="82"/>
    </row>
    <row r="32" spans="1:19" ht="10.7" customHeight="1" x14ac:dyDescent="0.15">
      <c r="A32" s="105"/>
      <c r="B32" s="106"/>
      <c r="C32" s="105"/>
      <c r="D32" s="106"/>
      <c r="E32" s="105"/>
      <c r="F32" s="106"/>
      <c r="G32" s="80"/>
      <c r="H32" s="81"/>
      <c r="I32" s="81"/>
      <c r="J32" s="82"/>
      <c r="K32" s="108"/>
      <c r="L32" s="109"/>
      <c r="M32" s="61"/>
      <c r="N32" s="80"/>
      <c r="O32" s="82"/>
      <c r="P32" s="80"/>
      <c r="Q32" s="81"/>
      <c r="R32" s="81"/>
      <c r="S32" s="82"/>
    </row>
    <row r="33" spans="1:19" ht="10.7" customHeight="1" x14ac:dyDescent="0.15">
      <c r="A33" s="105"/>
      <c r="B33" s="106"/>
      <c r="C33" s="105"/>
      <c r="D33" s="106"/>
      <c r="E33" s="105"/>
      <c r="F33" s="106"/>
      <c r="G33" s="80"/>
      <c r="H33" s="81"/>
      <c r="I33" s="81"/>
      <c r="J33" s="82"/>
      <c r="K33" s="108"/>
      <c r="L33" s="109"/>
      <c r="M33" s="61"/>
      <c r="N33" s="80"/>
      <c r="O33" s="82"/>
      <c r="P33" s="80"/>
      <c r="Q33" s="81"/>
      <c r="R33" s="81"/>
      <c r="S33" s="82"/>
    </row>
    <row r="34" spans="1:19" ht="10.7" customHeight="1" x14ac:dyDescent="0.15">
      <c r="A34" s="105"/>
      <c r="B34" s="106"/>
      <c r="C34" s="105"/>
      <c r="D34" s="106"/>
      <c r="E34" s="105"/>
      <c r="F34" s="106"/>
      <c r="G34" s="80"/>
      <c r="H34" s="81"/>
      <c r="I34" s="81"/>
      <c r="J34" s="82"/>
      <c r="K34" s="108"/>
      <c r="L34" s="109"/>
      <c r="M34" s="61"/>
      <c r="N34" s="80"/>
      <c r="O34" s="82"/>
      <c r="P34" s="80"/>
      <c r="Q34" s="81"/>
      <c r="R34" s="81"/>
      <c r="S34" s="82"/>
    </row>
    <row r="35" spans="1:19" ht="10.7" customHeight="1" x14ac:dyDescent="0.15">
      <c r="A35" s="105"/>
      <c r="B35" s="106"/>
      <c r="C35" s="105"/>
      <c r="D35" s="106"/>
      <c r="E35" s="105"/>
      <c r="F35" s="106"/>
      <c r="G35" s="80"/>
      <c r="H35" s="81"/>
      <c r="I35" s="81"/>
      <c r="J35" s="82"/>
      <c r="K35" s="108"/>
      <c r="L35" s="109"/>
      <c r="M35" s="61"/>
      <c r="N35" s="80"/>
      <c r="O35" s="82"/>
      <c r="P35" s="80"/>
      <c r="Q35" s="81"/>
      <c r="R35" s="81"/>
      <c r="S35" s="82"/>
    </row>
    <row r="36" spans="1:19" ht="10.7" customHeight="1" x14ac:dyDescent="0.15">
      <c r="A36" s="159" t="s">
        <v>385</v>
      </c>
      <c r="B36" s="159"/>
      <c r="C36" s="159"/>
      <c r="D36" s="21" t="s">
        <v>384</v>
      </c>
      <c r="E36" s="161" t="str">
        <f>IF($C$21&lt;&gt;"",IF($K$16="Yes",(SUMIFS($M$21:$M$35,$E$21:$E$35,"Horiz.")+SUMIFS($M$21:$M$35,$E$21:$E$35,"Alloc.")+SUMIFS($M$21:$M$35,$E$21:$E$35,"PSA")),""),"")</f>
        <v/>
      </c>
      <c r="F36" s="161"/>
      <c r="G36" s="162" t="s">
        <v>387</v>
      </c>
      <c r="H36" s="159"/>
      <c r="I36" s="159"/>
      <c r="J36" s="159"/>
      <c r="K36" s="159"/>
      <c r="L36" s="27" t="s">
        <v>384</v>
      </c>
      <c r="M36" s="69" t="str">
        <f>IF($C$21&lt;&gt;"",IF($K$16="No",SUMIFS($M$21:$M$35,$E$21:$E$35,"Vert.")+SUMIFS($M$21:$M$35,$E$21:$E$35,"Direc.")+SUMIFS($M$21:$M$35,$E$21:$E$35,"Horiz.")+SUMIFS($M$21:$M$35,$E$21:$E$35,"Alloc.")+SUMIFS($M$21:$M$35,$E$21:$E$35,"PSA"),""),"")</f>
        <v/>
      </c>
      <c r="N36" s="167"/>
      <c r="O36" s="168"/>
      <c r="P36" s="168"/>
      <c r="Q36" s="168"/>
      <c r="R36" s="168"/>
      <c r="S36" s="168"/>
    </row>
    <row r="37" spans="1:19" ht="10.7" customHeight="1" x14ac:dyDescent="0.15">
      <c r="A37" s="160" t="s">
        <v>38</v>
      </c>
      <c r="B37" s="160"/>
      <c r="C37" s="160"/>
      <c r="D37" s="21" t="s">
        <v>384</v>
      </c>
      <c r="E37" s="161" t="str">
        <f>IF($C$21&lt;&gt;"",IF($K$16="Yes",$C$14-$E$36,""),"")</f>
        <v/>
      </c>
      <c r="F37" s="161"/>
      <c r="G37" s="163" t="s">
        <v>41</v>
      </c>
      <c r="H37" s="160"/>
      <c r="I37" s="160"/>
      <c r="J37" s="160"/>
      <c r="K37" s="160"/>
      <c r="L37" s="23" t="s">
        <v>384</v>
      </c>
      <c r="M37" s="69" t="str">
        <f>IF($C$21&lt;&gt;"",IF($K$16="No",$C$14-$M$36,""),"")</f>
        <v/>
      </c>
      <c r="N37" s="169"/>
      <c r="O37" s="140"/>
      <c r="P37" s="140"/>
      <c r="Q37" s="140"/>
      <c r="R37" s="140"/>
      <c r="S37" s="140"/>
    </row>
    <row r="38" spans="1:19" ht="10.7" customHeight="1" x14ac:dyDescent="0.15">
      <c r="A38" s="160" t="s">
        <v>386</v>
      </c>
      <c r="B38" s="160"/>
      <c r="C38" s="160"/>
      <c r="D38" s="22" t="s">
        <v>384</v>
      </c>
      <c r="E38" s="161" t="str">
        <f>IF($C$21&lt;&gt;"",IF($K$16="Yes",(SUMIFS($M$21:$M$35,$E$21:$E$35,"Vert.")+SUMIFS($M$21:$M$35,$E$21:$E$35,"Direc.")),""),"")</f>
        <v/>
      </c>
      <c r="F38" s="161"/>
      <c r="G38" s="166"/>
      <c r="H38" s="107"/>
      <c r="I38" s="107"/>
      <c r="J38" s="107"/>
      <c r="K38" s="107"/>
      <c r="L38" s="107"/>
      <c r="M38" s="107"/>
      <c r="N38" s="107"/>
      <c r="O38" s="107"/>
      <c r="P38" s="107"/>
      <c r="Q38" s="107"/>
      <c r="R38" s="107"/>
      <c r="S38" s="107"/>
    </row>
    <row r="39" spans="1:19" ht="10.7" customHeight="1" x14ac:dyDescent="0.15">
      <c r="A39" s="160" t="s">
        <v>37</v>
      </c>
      <c r="B39" s="160"/>
      <c r="C39" s="160"/>
      <c r="D39" s="22" t="s">
        <v>384</v>
      </c>
      <c r="E39" s="161" t="str">
        <f>IF($C$21&lt;&gt;"",IF($K$16="Yes",$C$14-$E$38,""),"")</f>
        <v/>
      </c>
      <c r="F39" s="161"/>
      <c r="G39" s="166"/>
      <c r="H39" s="107"/>
      <c r="I39" s="107"/>
      <c r="J39" s="107"/>
      <c r="K39" s="107"/>
      <c r="L39" s="107"/>
      <c r="M39" s="107"/>
      <c r="N39" s="107"/>
      <c r="O39" s="107"/>
      <c r="P39" s="107"/>
      <c r="Q39" s="107"/>
      <c r="R39" s="107"/>
      <c r="S39" s="107"/>
    </row>
    <row r="40" spans="1:19" ht="7.35" customHeight="1" x14ac:dyDescent="0.15">
      <c r="A40" s="165"/>
      <c r="B40" s="165"/>
      <c r="C40" s="165"/>
      <c r="D40" s="165"/>
      <c r="E40" s="165"/>
      <c r="F40" s="165"/>
      <c r="G40" s="165"/>
      <c r="H40" s="165"/>
      <c r="I40" s="165"/>
      <c r="J40" s="165"/>
      <c r="K40" s="165"/>
      <c r="L40" s="165"/>
      <c r="M40" s="165"/>
      <c r="N40" s="165"/>
      <c r="O40" s="165"/>
      <c r="P40" s="165"/>
      <c r="Q40" s="165"/>
      <c r="R40" s="165"/>
      <c r="S40" s="165"/>
    </row>
    <row r="41" spans="1:19" ht="10.7" customHeight="1" x14ac:dyDescent="0.15">
      <c r="A41" s="96" t="s">
        <v>390</v>
      </c>
      <c r="B41" s="97"/>
      <c r="C41" s="97"/>
      <c r="D41" s="97"/>
      <c r="E41" s="97"/>
      <c r="F41" s="97"/>
      <c r="G41" s="97"/>
      <c r="H41" s="97"/>
      <c r="I41" s="97"/>
      <c r="J41" s="97"/>
      <c r="K41" s="97"/>
      <c r="L41" s="97"/>
      <c r="M41" s="97"/>
      <c r="N41" s="97"/>
      <c r="O41" s="97"/>
      <c r="P41" s="97"/>
      <c r="Q41" s="97"/>
      <c r="R41" s="97"/>
      <c r="S41" s="98"/>
    </row>
    <row r="42" spans="1:19" ht="57.75" customHeight="1" x14ac:dyDescent="0.15">
      <c r="A42" s="111"/>
      <c r="B42" s="112"/>
      <c r="C42" s="112"/>
      <c r="D42" s="112"/>
      <c r="E42" s="112"/>
      <c r="F42" s="112"/>
      <c r="G42" s="112"/>
      <c r="H42" s="112"/>
      <c r="I42" s="112"/>
      <c r="J42" s="112"/>
      <c r="K42" s="112"/>
      <c r="L42" s="112"/>
      <c r="M42" s="112"/>
      <c r="N42" s="112"/>
      <c r="O42" s="112"/>
      <c r="P42" s="112"/>
      <c r="Q42" s="112"/>
      <c r="R42" s="112"/>
      <c r="S42" s="113"/>
    </row>
    <row r="43" spans="1:19" ht="7.35" customHeight="1" x14ac:dyDescent="0.15">
      <c r="A43" s="157"/>
      <c r="B43" s="157"/>
      <c r="C43" s="157"/>
      <c r="D43" s="157"/>
      <c r="E43" s="157"/>
      <c r="F43" s="157"/>
      <c r="G43" s="157"/>
      <c r="H43" s="157"/>
      <c r="I43" s="157"/>
      <c r="J43" s="157"/>
      <c r="K43" s="157"/>
      <c r="L43" s="157"/>
      <c r="M43" s="157"/>
      <c r="N43" s="157"/>
      <c r="O43" s="157"/>
      <c r="P43" s="157"/>
      <c r="Q43" s="157"/>
      <c r="R43" s="157"/>
      <c r="S43" s="157"/>
    </row>
    <row r="44" spans="1:19" ht="10.7" customHeight="1" x14ac:dyDescent="0.15">
      <c r="A44" s="136" t="s">
        <v>26</v>
      </c>
      <c r="B44" s="136"/>
      <c r="C44" s="136"/>
      <c r="D44" s="136"/>
      <c r="E44" s="136"/>
      <c r="F44" s="33"/>
      <c r="G44" s="34" t="s">
        <v>14</v>
      </c>
      <c r="H44" s="34"/>
      <c r="I44" s="35"/>
      <c r="J44" s="34" t="s">
        <v>32</v>
      </c>
      <c r="K44" s="34"/>
      <c r="L44" s="37"/>
      <c r="M44" s="158" t="s">
        <v>15</v>
      </c>
      <c r="N44" s="158"/>
      <c r="O44" s="158"/>
      <c r="P44" s="158"/>
      <c r="Q44" s="158"/>
      <c r="R44" s="158"/>
      <c r="S44" s="158"/>
    </row>
    <row r="45" spans="1:19" ht="7.35" customHeight="1" x14ac:dyDescent="0.15">
      <c r="A45" s="117"/>
      <c r="B45" s="117"/>
      <c r="C45" s="117"/>
      <c r="D45" s="117"/>
      <c r="E45" s="117"/>
      <c r="F45" s="117"/>
      <c r="G45" s="117"/>
      <c r="H45" s="117"/>
      <c r="I45" s="117"/>
      <c r="J45" s="117"/>
      <c r="K45" s="117"/>
      <c r="L45" s="117"/>
      <c r="M45" s="117"/>
      <c r="N45" s="117"/>
      <c r="O45" s="117"/>
      <c r="P45" s="117"/>
      <c r="Q45" s="117"/>
      <c r="R45" s="117"/>
      <c r="S45" s="117"/>
    </row>
    <row r="46" spans="1:19" ht="21.75" customHeight="1" x14ac:dyDescent="0.15">
      <c r="A46" s="122" t="s">
        <v>27</v>
      </c>
      <c r="B46" s="122"/>
      <c r="C46" s="122"/>
      <c r="D46" s="122"/>
      <c r="E46" s="122"/>
      <c r="F46" s="122"/>
      <c r="G46" s="122"/>
      <c r="H46" s="122"/>
      <c r="I46" s="122"/>
      <c r="J46" s="122"/>
      <c r="K46" s="122"/>
      <c r="L46" s="122"/>
      <c r="M46" s="122"/>
      <c r="N46" s="122"/>
      <c r="O46" s="122"/>
      <c r="P46" s="122"/>
      <c r="Q46" s="122"/>
      <c r="R46" s="122"/>
      <c r="S46" s="122"/>
    </row>
    <row r="47" spans="1:19" ht="18" customHeight="1" x14ac:dyDescent="0.2">
      <c r="A47" s="114"/>
      <c r="B47" s="114"/>
      <c r="C47" s="114"/>
      <c r="D47" s="114"/>
      <c r="E47" s="114"/>
      <c r="F47" s="31"/>
      <c r="G47" s="114"/>
      <c r="H47" s="114"/>
      <c r="I47" s="114"/>
      <c r="J47" s="114"/>
      <c r="K47" s="114"/>
      <c r="L47" s="32"/>
      <c r="M47" s="115"/>
      <c r="N47" s="116"/>
      <c r="O47" s="116"/>
      <c r="P47" s="116"/>
      <c r="Q47" s="116"/>
      <c r="R47" s="116"/>
      <c r="S47" s="116"/>
    </row>
    <row r="48" spans="1:19" ht="18" customHeight="1" x14ac:dyDescent="0.15">
      <c r="A48" s="118" t="s">
        <v>16</v>
      </c>
      <c r="B48" s="118"/>
      <c r="C48" s="118"/>
      <c r="D48" s="118"/>
      <c r="E48" s="118"/>
      <c r="F48" s="40"/>
      <c r="G48" s="41" t="s">
        <v>31</v>
      </c>
      <c r="H48" s="41"/>
      <c r="I48" s="41"/>
      <c r="J48" s="41"/>
      <c r="K48" s="41"/>
      <c r="L48" s="41"/>
      <c r="M48" s="119" t="s">
        <v>389</v>
      </c>
      <c r="N48" s="119"/>
      <c r="O48" s="119"/>
      <c r="P48" s="119"/>
      <c r="Q48" s="119"/>
      <c r="R48" s="119"/>
      <c r="S48" s="119"/>
    </row>
    <row r="49" spans="1:19" ht="18" customHeight="1" x14ac:dyDescent="0.2">
      <c r="A49" s="114"/>
      <c r="B49" s="114"/>
      <c r="C49" s="114"/>
      <c r="D49" s="73"/>
      <c r="E49" s="114"/>
      <c r="F49" s="114"/>
      <c r="G49" s="74"/>
      <c r="H49" s="74"/>
      <c r="I49" s="75"/>
      <c r="J49" s="76"/>
      <c r="K49" s="110"/>
      <c r="L49" s="110"/>
      <c r="M49" s="110"/>
      <c r="N49" s="75"/>
      <c r="O49" s="76"/>
      <c r="P49" s="120"/>
      <c r="Q49" s="120"/>
      <c r="R49" s="120"/>
      <c r="S49" s="120"/>
    </row>
    <row r="50" spans="1:19" ht="10.7" customHeight="1" x14ac:dyDescent="0.15">
      <c r="A50" s="118" t="s">
        <v>17</v>
      </c>
      <c r="B50" s="118"/>
      <c r="C50" s="118"/>
      <c r="D50" s="38"/>
      <c r="E50" s="118" t="s">
        <v>18</v>
      </c>
      <c r="F50" s="118"/>
      <c r="G50" s="39" t="s">
        <v>19</v>
      </c>
      <c r="H50" s="38" t="s">
        <v>20</v>
      </c>
      <c r="I50" s="40"/>
      <c r="J50" s="41" t="s">
        <v>39</v>
      </c>
      <c r="K50" s="42" t="s">
        <v>40</v>
      </c>
      <c r="L50" s="43" t="s">
        <v>33</v>
      </c>
      <c r="M50" s="41"/>
      <c r="N50" s="44"/>
      <c r="O50" s="44" t="s">
        <v>21</v>
      </c>
      <c r="P50" s="121" t="s">
        <v>36</v>
      </c>
      <c r="Q50" s="121"/>
      <c r="R50" s="121"/>
      <c r="S50" s="121"/>
    </row>
    <row r="51" spans="1:19" ht="7.35" customHeight="1" x14ac:dyDescent="0.15">
      <c r="A51" s="107"/>
      <c r="B51" s="107"/>
      <c r="C51" s="107"/>
      <c r="D51" s="107"/>
      <c r="E51" s="107"/>
      <c r="F51" s="107"/>
      <c r="G51" s="107"/>
      <c r="H51" s="107"/>
      <c r="I51" s="107"/>
      <c r="J51" s="107"/>
      <c r="K51" s="107"/>
      <c r="L51" s="107"/>
      <c r="M51" s="107"/>
      <c r="N51" s="107"/>
      <c r="O51" s="107"/>
      <c r="P51" s="107"/>
      <c r="Q51" s="107"/>
      <c r="R51" s="107"/>
      <c r="S51" s="107"/>
    </row>
    <row r="52" spans="1:19" ht="10.7" customHeight="1" x14ac:dyDescent="0.15"/>
    <row r="53" spans="1:19" ht="10.7" customHeight="1" x14ac:dyDescent="0.15"/>
    <row r="54" spans="1:19" ht="10.7" customHeight="1" x14ac:dyDescent="0.15"/>
    <row r="55" spans="1:19" ht="10.7" customHeight="1" x14ac:dyDescent="0.15"/>
    <row r="56" spans="1:19" ht="10.7" customHeight="1" x14ac:dyDescent="0.15"/>
    <row r="57" spans="1:19" ht="10.7" customHeight="1" x14ac:dyDescent="0.15"/>
    <row r="58" spans="1:19" ht="10.7" customHeight="1" x14ac:dyDescent="0.15"/>
    <row r="59" spans="1:19" ht="10.7" customHeight="1" x14ac:dyDescent="0.15"/>
    <row r="60" spans="1:19" ht="10.7" customHeight="1" x14ac:dyDescent="0.15"/>
    <row r="61" spans="1:19" ht="10.7" customHeight="1" x14ac:dyDescent="0.15"/>
    <row r="62" spans="1:19" ht="10.7" customHeight="1" x14ac:dyDescent="0.15"/>
    <row r="63" spans="1:19" ht="10.7" customHeight="1" x14ac:dyDescent="0.15"/>
    <row r="64" spans="1:19" ht="10.7" customHeight="1" x14ac:dyDescent="0.15"/>
    <row r="65" ht="10.7" customHeight="1" x14ac:dyDescent="0.15"/>
    <row r="66" ht="10.7" customHeight="1" x14ac:dyDescent="0.15"/>
    <row r="67" ht="10.7" customHeight="1" x14ac:dyDescent="0.15"/>
    <row r="68" ht="10.7" customHeight="1" x14ac:dyDescent="0.15"/>
    <row r="69" ht="10.7" customHeight="1" x14ac:dyDescent="0.15"/>
    <row r="70" ht="10.7" customHeight="1" x14ac:dyDescent="0.15"/>
    <row r="71" ht="10.7" customHeight="1" x14ac:dyDescent="0.15"/>
    <row r="72" ht="10.7" customHeight="1" x14ac:dyDescent="0.15"/>
  </sheetData>
  <sheetProtection algorithmName="SHA-512" hashValue="/mZfczFSnpzapaCWhRUUCsuWuqiUvFRBUqT/3NFHVjiZD19pV9Kj7C6yzDo2tY3UC9BGhZ8y8mnZgtkbP75MGw==" saltValue="7jOFOQlUMFKKjmSyfXDaEg==" spinCount="100000" sheet="1" objects="1" scenarios="1"/>
  <mergeCells count="202">
    <mergeCell ref="G32:J32"/>
    <mergeCell ref="G33:J33"/>
    <mergeCell ref="G23:J23"/>
    <mergeCell ref="E34:F34"/>
    <mergeCell ref="E24:F24"/>
    <mergeCell ref="C23:D23"/>
    <mergeCell ref="C24:D24"/>
    <mergeCell ref="C25:D25"/>
    <mergeCell ref="C26:D26"/>
    <mergeCell ref="C27:D27"/>
    <mergeCell ref="C33:D33"/>
    <mergeCell ref="C34:D34"/>
    <mergeCell ref="E32:F32"/>
    <mergeCell ref="C32:D32"/>
    <mergeCell ref="E29:F29"/>
    <mergeCell ref="E30:F30"/>
    <mergeCell ref="E33:F33"/>
    <mergeCell ref="G34:J34"/>
    <mergeCell ref="D1:O1"/>
    <mergeCell ref="A40:S40"/>
    <mergeCell ref="A41:S41"/>
    <mergeCell ref="N33:O33"/>
    <mergeCell ref="K31:L31"/>
    <mergeCell ref="K32:L32"/>
    <mergeCell ref="K23:L23"/>
    <mergeCell ref="K24:L24"/>
    <mergeCell ref="N24:O24"/>
    <mergeCell ref="N25:O25"/>
    <mergeCell ref="N26:O26"/>
    <mergeCell ref="N27:O27"/>
    <mergeCell ref="N28:O28"/>
    <mergeCell ref="N29:O29"/>
    <mergeCell ref="N30:O30"/>
    <mergeCell ref="N31:O31"/>
    <mergeCell ref="N32:O32"/>
    <mergeCell ref="P32:S32"/>
    <mergeCell ref="P33:S33"/>
    <mergeCell ref="G38:S38"/>
    <mergeCell ref="G39:S39"/>
    <mergeCell ref="N36:S36"/>
    <mergeCell ref="N37:S37"/>
    <mergeCell ref="P35:S35"/>
    <mergeCell ref="A44:E44"/>
    <mergeCell ref="A43:S43"/>
    <mergeCell ref="M44:S44"/>
    <mergeCell ref="A36:C36"/>
    <mergeCell ref="A37:C37"/>
    <mergeCell ref="A38:C38"/>
    <mergeCell ref="A39:C39"/>
    <mergeCell ref="E38:F38"/>
    <mergeCell ref="A35:B35"/>
    <mergeCell ref="E39:F39"/>
    <mergeCell ref="E35:F35"/>
    <mergeCell ref="E36:F36"/>
    <mergeCell ref="E37:F37"/>
    <mergeCell ref="G36:K36"/>
    <mergeCell ref="G37:K37"/>
    <mergeCell ref="A33:B33"/>
    <mergeCell ref="K33:L33"/>
    <mergeCell ref="P21:S21"/>
    <mergeCell ref="A22:B22"/>
    <mergeCell ref="A23:B23"/>
    <mergeCell ref="A24:B24"/>
    <mergeCell ref="A25:B25"/>
    <mergeCell ref="A26:B26"/>
    <mergeCell ref="A27:B27"/>
    <mergeCell ref="A28:B28"/>
    <mergeCell ref="P22:S22"/>
    <mergeCell ref="P23:S23"/>
    <mergeCell ref="P24:S24"/>
    <mergeCell ref="P25:S25"/>
    <mergeCell ref="P26:S26"/>
    <mergeCell ref="P27:S27"/>
    <mergeCell ref="P28:S28"/>
    <mergeCell ref="C28:D28"/>
    <mergeCell ref="E25:F25"/>
    <mergeCell ref="E26:F26"/>
    <mergeCell ref="G30:J30"/>
    <mergeCell ref="A32:B32"/>
    <mergeCell ref="E27:F27"/>
    <mergeCell ref="G24:J24"/>
    <mergeCell ref="A30:B30"/>
    <mergeCell ref="A31:B31"/>
    <mergeCell ref="K25:L25"/>
    <mergeCell ref="K26:L26"/>
    <mergeCell ref="K27:L27"/>
    <mergeCell ref="K28:L28"/>
    <mergeCell ref="K30:L30"/>
    <mergeCell ref="N21:O21"/>
    <mergeCell ref="C29:D29"/>
    <mergeCell ref="C30:D30"/>
    <mergeCell ref="C31:D31"/>
    <mergeCell ref="E28:F28"/>
    <mergeCell ref="E31:F31"/>
    <mergeCell ref="G25:J25"/>
    <mergeCell ref="G26:J26"/>
    <mergeCell ref="G27:J27"/>
    <mergeCell ref="K29:L29"/>
    <mergeCell ref="A21:B21"/>
    <mergeCell ref="N22:O22"/>
    <mergeCell ref="N23:O23"/>
    <mergeCell ref="E23:F23"/>
    <mergeCell ref="K21:L21"/>
    <mergeCell ref="K22:L22"/>
    <mergeCell ref="A29:B29"/>
    <mergeCell ref="C8:S8"/>
    <mergeCell ref="J7:K7"/>
    <mergeCell ref="L7:S7"/>
    <mergeCell ref="C14:G14"/>
    <mergeCell ref="C15:G15"/>
    <mergeCell ref="K16:O16"/>
    <mergeCell ref="K15:O15"/>
    <mergeCell ref="H17:J17"/>
    <mergeCell ref="A18:S18"/>
    <mergeCell ref="K17:O17"/>
    <mergeCell ref="F17:G17"/>
    <mergeCell ref="K11:O11"/>
    <mergeCell ref="A9:S9"/>
    <mergeCell ref="A10:S10"/>
    <mergeCell ref="A12:B12"/>
    <mergeCell ref="A11:B11"/>
    <mergeCell ref="C22:D22"/>
    <mergeCell ref="E21:F21"/>
    <mergeCell ref="E22:F22"/>
    <mergeCell ref="N20:O20"/>
    <mergeCell ref="P20:S20"/>
    <mergeCell ref="H15:J15"/>
    <mergeCell ref="H16:J16"/>
    <mergeCell ref="A16:B16"/>
    <mergeCell ref="A20:B20"/>
    <mergeCell ref="A1:C3"/>
    <mergeCell ref="K14:O14"/>
    <mergeCell ref="P11:S11"/>
    <mergeCell ref="K12:O12"/>
    <mergeCell ref="A14:B14"/>
    <mergeCell ref="A15:B15"/>
    <mergeCell ref="C12:G12"/>
    <mergeCell ref="P1:S3"/>
    <mergeCell ref="K13:O13"/>
    <mergeCell ref="C11:G11"/>
    <mergeCell ref="C13:G13"/>
    <mergeCell ref="A5:S5"/>
    <mergeCell ref="A6:S6"/>
    <mergeCell ref="D2:O2"/>
    <mergeCell ref="D3:O3"/>
    <mergeCell ref="A8:B8"/>
    <mergeCell ref="H11:J11"/>
    <mergeCell ref="H12:J12"/>
    <mergeCell ref="H13:J13"/>
    <mergeCell ref="H14:J14"/>
    <mergeCell ref="A4:S4"/>
    <mergeCell ref="A7:B7"/>
    <mergeCell ref="A13:B13"/>
    <mergeCell ref="C7:I7"/>
    <mergeCell ref="A51:S51"/>
    <mergeCell ref="A34:B34"/>
    <mergeCell ref="K34:L34"/>
    <mergeCell ref="N34:O34"/>
    <mergeCell ref="P34:S34"/>
    <mergeCell ref="K49:M49"/>
    <mergeCell ref="A42:S42"/>
    <mergeCell ref="A49:C49"/>
    <mergeCell ref="A47:E47"/>
    <mergeCell ref="M47:S47"/>
    <mergeCell ref="A45:S45"/>
    <mergeCell ref="E49:F49"/>
    <mergeCell ref="A48:E48"/>
    <mergeCell ref="A50:C50"/>
    <mergeCell ref="G47:K47"/>
    <mergeCell ref="M48:S48"/>
    <mergeCell ref="P49:S49"/>
    <mergeCell ref="P50:S50"/>
    <mergeCell ref="E50:F50"/>
    <mergeCell ref="G35:J35"/>
    <mergeCell ref="C35:D35"/>
    <mergeCell ref="A46:S46"/>
    <mergeCell ref="K35:L35"/>
    <mergeCell ref="N35:O35"/>
    <mergeCell ref="P31:S31"/>
    <mergeCell ref="G28:J28"/>
    <mergeCell ref="G29:J29"/>
    <mergeCell ref="P14:S14"/>
    <mergeCell ref="P15:S15"/>
    <mergeCell ref="Q12:S12"/>
    <mergeCell ref="Q13:S13"/>
    <mergeCell ref="P16:Q16"/>
    <mergeCell ref="P17:Q17"/>
    <mergeCell ref="R16:S16"/>
    <mergeCell ref="R17:S17"/>
    <mergeCell ref="G31:J31"/>
    <mergeCell ref="C16:G16"/>
    <mergeCell ref="P30:S30"/>
    <mergeCell ref="P29:S29"/>
    <mergeCell ref="A19:S19"/>
    <mergeCell ref="K20:L20"/>
    <mergeCell ref="A17:E17"/>
    <mergeCell ref="C20:D20"/>
    <mergeCell ref="E20:F20"/>
    <mergeCell ref="G20:J20"/>
    <mergeCell ref="G21:J21"/>
    <mergeCell ref="G22:J22"/>
    <mergeCell ref="C21:D21"/>
  </mergeCells>
  <phoneticPr fontId="29" type="noConversion"/>
  <conditionalFormatting sqref="E36:E39">
    <cfRule type="cellIs" dxfId="22" priority="7" operator="lessThan">
      <formula>0</formula>
    </cfRule>
  </conditionalFormatting>
  <conditionalFormatting sqref="F17">
    <cfRule type="expression" dxfId="21" priority="1">
      <formula>_xlfn.IFS(($C$16="Stacked Lateral Well"),$F$17="",($C$16="Stacked Lateral Allocation Well"),$F$17="",($C$16="Stacked Lateral PSA Well"),$F$17="")</formula>
    </cfRule>
  </conditionalFormatting>
  <conditionalFormatting sqref="K21:L35">
    <cfRule type="duplicateValues" dxfId="20" priority="5"/>
  </conditionalFormatting>
  <conditionalFormatting sqref="M21:M35">
    <cfRule type="expression" dxfId="19" priority="2">
      <formula>IF(E21:E35="PSA-SL",(M21:M35)&gt;0)</formula>
    </cfRule>
    <cfRule type="expression" dxfId="18" priority="3">
      <formula>IF(E21:E35="Alloc.-SL",(M21:M35)&gt;0)</formula>
    </cfRule>
    <cfRule type="expression" dxfId="17" priority="4">
      <formula>IF(E21:E35="SL",(M21:M35)&gt;0)</formula>
    </cfRule>
  </conditionalFormatting>
  <conditionalFormatting sqref="M36:M37">
    <cfRule type="cellIs" dxfId="16" priority="6" operator="lessThan">
      <formula>0</formula>
    </cfRule>
  </conditionalFormatting>
  <dataValidations count="7">
    <dataValidation type="textLength" operator="equal" allowBlank="1" showInputMessage="1" showErrorMessage="1" errorTitle="SL Record Well Permit No. Error" error="The SL Record (Parent) Well Drilling Permit Number must be 6 characters." sqref="F17:G17" xr:uid="{ECA79F53-EBEF-4039-BE77-BBE51C3DB36F}">
      <formula1>6</formula1>
    </dataValidation>
    <dataValidation type="textLength" allowBlank="1" showInputMessage="1" showErrorMessage="1" errorTitle="RRC ID or Lease No. Error" error="The RRC ID or Lease Number must be between 5 and 6 characters." sqref="K13:O13" xr:uid="{C034B73D-6275-4569-A6A1-3D3F44F2EDD2}">
      <formula1>5</formula1>
      <formula2>6</formula2>
    </dataValidation>
    <dataValidation type="textLength" operator="equal" allowBlank="1" showInputMessage="1" showErrorMessage="1" errorTitle="Operator P-5 No. Error" error="The Operator P-5 Number must be 6 characters." sqref="L7:S7" xr:uid="{CEBA9086-BD06-4717-81AF-07C4B7A8C020}">
      <formula1>6</formula1>
    </dataValidation>
    <dataValidation type="textLength" operator="equal" allowBlank="1" showInputMessage="1" showErrorMessage="1" errorTitle="Drilling Permit No. Error" error="The Drilling Permit Number must be 6 characters." sqref="K12:O12" xr:uid="{1F7F488E-6F2F-403F-979C-69EC5FAEECDA}">
      <formula1>6</formula1>
    </dataValidation>
    <dataValidation type="textLength" operator="equal" allowBlank="1" showInputMessage="1" showErrorMessage="1" errorTitle="Field No. Error" error="The Field Number must be 8 characters." sqref="K15:O15" xr:uid="{CD78A649-63E9-446F-9166-C0FAB55B354A}">
      <formula1>8</formula1>
    </dataValidation>
    <dataValidation type="whole" allowBlank="1" showInputMessage="1" showErrorMessage="1" errorTitle="Lower Ownership Interval Error" error="The Lower Ownership Interval must be a whole number between 0 and 6 characters. Text is not allowed." sqref="R17:S17" xr:uid="{4ED8B6B4-E1C5-4184-A087-F1A8BF108915}">
      <formula1>0</formula1>
      <formula2>999999</formula2>
    </dataValidation>
    <dataValidation type="whole" allowBlank="1" showInputMessage="1" showErrorMessage="1" errorTitle="Upper Ownership Interval Error" error="The Upper Ownership Interval must be a whole number between 0 and 6 characters. Text is not allowed." sqref="R16:S16" xr:uid="{2475A128-3FD8-47BA-B520-2F6D24F79D6D}">
      <formula1>0</formula1>
      <formula2>999999</formula2>
    </dataValidation>
  </dataValidations>
  <printOptions horizontalCentered="1"/>
  <pageMargins left="0.25" right="0.25" top="0.5" bottom="0.5" header="0.3" footer="0.3"/>
  <pageSetup fitToWidth="0" fitToHeight="0" orientation="portrait" verticalDpi="2400" r:id="rId1"/>
  <headerFooter>
    <oddHeader>&amp;R&amp;7&amp;D</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75" r:id="rId4" name="Check Box 27">
              <controlPr locked="0" defaultSize="0" autoFill="0" autoLine="0" autoPict="0" altText="Purpose of filing checkbox - Completion Report (Form G-1/W-2)">
                <anchor moveWithCells="1">
                  <from>
                    <xdr:col>14</xdr:col>
                    <xdr:colOff>257175</xdr:colOff>
                    <xdr:row>11</xdr:row>
                    <xdr:rowOff>104775</xdr:rowOff>
                  </from>
                  <to>
                    <xdr:col>15</xdr:col>
                    <xdr:colOff>171450</xdr:colOff>
                    <xdr:row>13</xdr:row>
                    <xdr:rowOff>28575</xdr:rowOff>
                  </to>
                </anchor>
              </controlPr>
            </control>
          </mc:Choice>
        </mc:AlternateContent>
        <mc:AlternateContent xmlns:mc="http://schemas.openxmlformats.org/markup-compatibility/2006">
          <mc:Choice Requires="x14">
            <control shapeId="2083" r:id="rId5" name="Check Box 35">
              <controlPr locked="0" defaultSize="0" autoFill="0" autoLine="0" autoPict="0" altText="Checkbox for additional pages">
                <anchor moveWithCells="1">
                  <from>
                    <xdr:col>7</xdr:col>
                    <xdr:colOff>666750</xdr:colOff>
                    <xdr:row>42</xdr:row>
                    <xdr:rowOff>66675</xdr:rowOff>
                  </from>
                  <to>
                    <xdr:col>9</xdr:col>
                    <xdr:colOff>0</xdr:colOff>
                    <xdr:row>44</xdr:row>
                    <xdr:rowOff>28575</xdr:rowOff>
                  </to>
                </anchor>
              </controlPr>
            </control>
          </mc:Choice>
        </mc:AlternateContent>
        <mc:AlternateContent xmlns:mc="http://schemas.openxmlformats.org/markup-compatibility/2006">
          <mc:Choice Requires="x14">
            <control shapeId="2084" r:id="rId6" name="Check Box 36">
              <controlPr locked="0" defaultSize="0" autoFill="0" autoLine="0" autoPict="0" altText="Checkbox for no additional pages">
                <anchor moveWithCells="1">
                  <from>
                    <xdr:col>4</xdr:col>
                    <xdr:colOff>304800</xdr:colOff>
                    <xdr:row>42</xdr:row>
                    <xdr:rowOff>66675</xdr:rowOff>
                  </from>
                  <to>
                    <xdr:col>5</xdr:col>
                    <xdr:colOff>161925</xdr:colOff>
                    <xdr:row>44</xdr:row>
                    <xdr:rowOff>28575</xdr:rowOff>
                  </to>
                </anchor>
              </controlPr>
            </control>
          </mc:Choice>
        </mc:AlternateContent>
        <mc:AlternateContent xmlns:mc="http://schemas.openxmlformats.org/markup-compatibility/2006">
          <mc:Choice Requires="x14">
            <control shapeId="2085" r:id="rId7" name="Check Box 37">
              <controlPr locked="0" defaultSize="0" autoFill="0" autoLine="0" autoPict="0" altText="Purpose of filing checkbox - Drilling Permit Application (Form W-1)">
                <anchor moveWithCells="1">
                  <from>
                    <xdr:col>14</xdr:col>
                    <xdr:colOff>257175</xdr:colOff>
                    <xdr:row>10</xdr:row>
                    <xdr:rowOff>104775</xdr:rowOff>
                  </from>
                  <to>
                    <xdr:col>15</xdr:col>
                    <xdr:colOff>171450</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errorTitle="Profile Error" error="Please choose a Wellbore Profile from the dropdown menu." xr:uid="{00000000-0002-0000-0000-000003000000}">
          <x14:formula1>
            <xm:f>DropDown!$C$14:$C$22</xm:f>
          </x14:formula1>
          <xm:sqref>E21:F35</xm:sqref>
        </x14:dataValidation>
        <x14:dataValidation type="list" allowBlank="1" showInputMessage="1" showErrorMessage="1" errorTitle="District No. Error" error="Please choose a District Number from the dropdown menu." xr:uid="{00000000-0002-0000-0000-000004000000}">
          <x14:formula1>
            <xm:f>DropDown!$A$36:$A$49</xm:f>
          </x14:formula1>
          <xm:sqref>C11:G11</xm:sqref>
        </x14:dataValidation>
        <x14:dataValidation type="list" allowBlank="1" showInputMessage="1" showErrorMessage="1" errorTitle="County Name Error" error="The spelling of the county name must be exact, or you may select the county from the dropdown menu." xr:uid="{00000000-0002-0000-0000-000005000000}">
          <x14:formula1>
            <xm:f>DropDown!$C$36:$C$313</xm:f>
          </x14:formula1>
          <xm:sqref>K17:O17</xm:sqref>
        </x14:dataValidation>
        <x14:dataValidation type="list" allowBlank="1" showInputMessage="1" showErrorMessage="1" errorTitle="Wellbore Profile Error" error="Please choose a Wellbore Profile from the dropdown menu." xr:uid="{1E4775B6-4B93-42D8-A7B5-72EEF6A3B7CA}">
          <x14:formula1>
            <xm:f>DropDown!$A$2:$A$10</xm:f>
          </x14:formula1>
          <xm:sqref>C16:G16</xm:sqref>
        </x14:dataValidation>
        <x14:dataValidation type="list" allowBlank="1" showInputMessage="1" showErrorMessage="1" errorTitle="UFT Yes or No Error" error="Please select Yes or No if the Field is UFT." xr:uid="{FEDABED1-DDBD-43F6-96FD-108901F99A6E}">
          <x14:formula1>
            <xm:f>DropDown!$O$2:$O$4</xm:f>
          </x14:formula1>
          <xm:sqref>K16:O16</xm:sqref>
        </x14:dataValidation>
        <x14:dataValidation type="list" allowBlank="1" showInputMessage="1" showErrorMessage="1" errorTitle="SWR-38 Yes or No Error" error="Please select Yes or No if the wellbore has an approved SWR-38 Exception." xr:uid="{BCAF9DF2-37D6-4B2F-AE22-6454603163CB}">
          <x14:formula1>
            <xm:f>DropDown!$Q$14:$Q$16</xm:f>
          </x14:formula1>
          <xm:sqref>N21:O35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T55"/>
  <sheetViews>
    <sheetView showGridLines="0" showRowColHeaders="0" showRuler="0" view="pageLayout" topLeftCell="A7" zoomScale="175" zoomScaleNormal="160" zoomScaleSheetLayoutView="200" zoomScalePageLayoutView="175" workbookViewId="0">
      <selection activeCell="I22" sqref="I22"/>
    </sheetView>
  </sheetViews>
  <sheetFormatPr defaultColWidth="6.42578125" defaultRowHeight="9" x14ac:dyDescent="0.15"/>
  <cols>
    <col min="1" max="2" width="3.140625" style="1" customWidth="1"/>
    <col min="3" max="3" width="12.7109375" style="1" customWidth="1"/>
    <col min="4" max="4" width="7.7109375" style="1" customWidth="1"/>
    <col min="5" max="5" width="6.42578125" style="1" customWidth="1"/>
    <col min="6" max="6" width="5.5703125" style="1" customWidth="1"/>
    <col min="7" max="8" width="3.140625" style="1" customWidth="1"/>
    <col min="9" max="9" width="5" style="1" customWidth="1"/>
    <col min="10" max="10" width="3.140625" style="1" customWidth="1"/>
    <col min="11" max="11" width="4.140625" style="1" customWidth="1"/>
    <col min="12" max="15" width="5.42578125" style="1" customWidth="1"/>
    <col min="16" max="16" width="2.7109375" style="1" customWidth="1"/>
    <col min="17" max="17" width="2.5703125" style="1" customWidth="1"/>
    <col min="18" max="20" width="5.42578125" style="1" customWidth="1"/>
    <col min="21" max="21" width="5.5703125" style="1" customWidth="1"/>
    <col min="22" max="16384" width="6.42578125" style="1"/>
  </cols>
  <sheetData>
    <row r="1" spans="1:20" ht="25.5" customHeight="1" x14ac:dyDescent="0.15">
      <c r="A1" s="107"/>
      <c r="B1" s="107"/>
      <c r="C1" s="107"/>
      <c r="D1" s="164" t="s">
        <v>29</v>
      </c>
      <c r="E1" s="164"/>
      <c r="F1" s="164"/>
      <c r="G1" s="164"/>
      <c r="H1" s="164"/>
      <c r="I1" s="164"/>
      <c r="J1" s="164"/>
      <c r="K1" s="164"/>
      <c r="L1" s="164"/>
      <c r="M1" s="164"/>
      <c r="N1" s="164"/>
      <c r="O1" s="164"/>
      <c r="P1" s="164"/>
      <c r="Q1" s="212" t="s">
        <v>414</v>
      </c>
      <c r="R1" s="212"/>
      <c r="S1" s="212"/>
      <c r="T1" s="212"/>
    </row>
    <row r="2" spans="1:20" ht="36" customHeight="1" x14ac:dyDescent="0.15">
      <c r="A2" s="107"/>
      <c r="B2" s="107"/>
      <c r="C2" s="107"/>
      <c r="D2" s="137" t="s">
        <v>96</v>
      </c>
      <c r="E2" s="137"/>
      <c r="F2" s="137"/>
      <c r="G2" s="137"/>
      <c r="H2" s="137"/>
      <c r="I2" s="137"/>
      <c r="J2" s="137"/>
      <c r="K2" s="137"/>
      <c r="L2" s="137"/>
      <c r="M2" s="137"/>
      <c r="N2" s="137"/>
      <c r="O2" s="137"/>
      <c r="P2" s="137"/>
      <c r="Q2" s="212"/>
      <c r="R2" s="212"/>
      <c r="S2" s="212"/>
      <c r="T2" s="212"/>
    </row>
    <row r="3" spans="1:20" ht="18" customHeight="1" x14ac:dyDescent="0.15">
      <c r="A3" s="107"/>
      <c r="B3" s="107"/>
      <c r="C3" s="107"/>
      <c r="D3" s="138" t="s">
        <v>30</v>
      </c>
      <c r="E3" s="138"/>
      <c r="F3" s="138"/>
      <c r="G3" s="138"/>
      <c r="H3" s="138"/>
      <c r="I3" s="138"/>
      <c r="J3" s="138"/>
      <c r="K3" s="138"/>
      <c r="L3" s="138"/>
      <c r="M3" s="138"/>
      <c r="N3" s="138"/>
      <c r="O3" s="138"/>
      <c r="P3" s="138"/>
      <c r="Q3" s="212"/>
      <c r="R3" s="212"/>
      <c r="S3" s="212"/>
      <c r="T3" s="212"/>
    </row>
    <row r="4" spans="1:20" ht="7.35" customHeight="1" x14ac:dyDescent="0.15">
      <c r="A4" s="107"/>
      <c r="B4" s="107"/>
      <c r="C4" s="107"/>
      <c r="D4" s="107"/>
      <c r="E4" s="107"/>
      <c r="F4" s="107"/>
      <c r="G4" s="107"/>
      <c r="H4" s="107"/>
      <c r="I4" s="107"/>
      <c r="J4" s="107"/>
      <c r="K4" s="107"/>
      <c r="L4" s="107"/>
      <c r="M4" s="107"/>
      <c r="N4" s="107"/>
      <c r="O4" s="107"/>
      <c r="P4" s="107"/>
      <c r="Q4" s="107"/>
      <c r="R4" s="107"/>
      <c r="S4" s="107"/>
      <c r="T4" s="107"/>
    </row>
    <row r="5" spans="1:20" ht="36" customHeight="1" x14ac:dyDescent="0.15">
      <c r="A5" s="196" t="s">
        <v>97</v>
      </c>
      <c r="B5" s="196"/>
      <c r="C5" s="196"/>
      <c r="D5" s="196"/>
      <c r="E5" s="196"/>
      <c r="F5" s="196"/>
      <c r="G5" s="196"/>
      <c r="H5" s="196"/>
      <c r="I5" s="196"/>
      <c r="J5" s="196"/>
      <c r="K5" s="196"/>
      <c r="L5" s="196"/>
      <c r="M5" s="196"/>
      <c r="N5" s="196"/>
      <c r="O5" s="196"/>
      <c r="P5" s="196"/>
      <c r="Q5" s="196"/>
      <c r="R5" s="196"/>
      <c r="S5" s="196"/>
      <c r="T5" s="196"/>
    </row>
    <row r="6" spans="1:20" ht="21.75" customHeight="1" x14ac:dyDescent="0.15">
      <c r="A6" s="96" t="s">
        <v>391</v>
      </c>
      <c r="B6" s="97"/>
      <c r="C6" s="97"/>
      <c r="D6" s="97"/>
      <c r="E6" s="97"/>
      <c r="F6" s="97"/>
      <c r="G6" s="97"/>
      <c r="H6" s="97"/>
      <c r="I6" s="97"/>
      <c r="J6" s="97"/>
      <c r="K6" s="97"/>
      <c r="L6" s="97"/>
      <c r="M6" s="97"/>
      <c r="N6" s="97"/>
      <c r="O6" s="97"/>
      <c r="P6" s="97"/>
      <c r="Q6" s="97"/>
      <c r="R6" s="97"/>
      <c r="S6" s="97"/>
      <c r="T6" s="98"/>
    </row>
    <row r="7" spans="1:20" ht="21.6" customHeight="1" x14ac:dyDescent="0.15">
      <c r="A7" s="99" t="s">
        <v>91</v>
      </c>
      <c r="B7" s="104"/>
      <c r="C7" s="100"/>
      <c r="D7" s="171" t="s">
        <v>12</v>
      </c>
      <c r="E7" s="172"/>
      <c r="F7" s="172"/>
      <c r="G7" s="172"/>
      <c r="H7" s="173"/>
      <c r="I7" s="184" t="s">
        <v>66</v>
      </c>
      <c r="J7" s="184"/>
      <c r="K7" s="184"/>
      <c r="L7" s="184" t="s">
        <v>403</v>
      </c>
      <c r="M7" s="184"/>
      <c r="N7" s="202" t="s">
        <v>402</v>
      </c>
      <c r="O7" s="204"/>
      <c r="P7" s="202" t="s">
        <v>43</v>
      </c>
      <c r="Q7" s="203"/>
      <c r="R7" s="203"/>
      <c r="S7" s="203"/>
      <c r="T7" s="204"/>
    </row>
    <row r="8" spans="1:20" ht="10.7" customHeight="1" x14ac:dyDescent="0.15">
      <c r="A8" s="4" t="s">
        <v>46</v>
      </c>
      <c r="B8" s="105"/>
      <c r="C8" s="106"/>
      <c r="D8" s="80"/>
      <c r="E8" s="81"/>
      <c r="F8" s="81"/>
      <c r="G8" s="81"/>
      <c r="H8" s="82"/>
      <c r="I8" s="182"/>
      <c r="J8" s="182"/>
      <c r="K8" s="182"/>
      <c r="L8" s="183"/>
      <c r="M8" s="183"/>
      <c r="N8" s="219"/>
      <c r="O8" s="220"/>
      <c r="P8" s="191"/>
      <c r="Q8" s="192"/>
      <c r="R8" s="192"/>
      <c r="S8" s="192"/>
      <c r="T8" s="193"/>
    </row>
    <row r="9" spans="1:20" ht="10.7" customHeight="1" x14ac:dyDescent="0.15">
      <c r="A9" s="4" t="s">
        <v>47</v>
      </c>
      <c r="B9" s="105"/>
      <c r="C9" s="106"/>
      <c r="D9" s="80"/>
      <c r="E9" s="81"/>
      <c r="F9" s="81"/>
      <c r="G9" s="81"/>
      <c r="H9" s="82"/>
      <c r="I9" s="182"/>
      <c r="J9" s="182"/>
      <c r="K9" s="182"/>
      <c r="L9" s="183"/>
      <c r="M9" s="183"/>
      <c r="N9" s="219"/>
      <c r="O9" s="220"/>
      <c r="P9" s="191"/>
      <c r="Q9" s="192"/>
      <c r="R9" s="192"/>
      <c r="S9" s="192"/>
      <c r="T9" s="193"/>
    </row>
    <row r="10" spans="1:20" ht="10.7" customHeight="1" x14ac:dyDescent="0.15">
      <c r="A10" s="4" t="s">
        <v>48</v>
      </c>
      <c r="B10" s="105"/>
      <c r="C10" s="106"/>
      <c r="D10" s="80"/>
      <c r="E10" s="81"/>
      <c r="F10" s="81"/>
      <c r="G10" s="81"/>
      <c r="H10" s="82"/>
      <c r="I10" s="182"/>
      <c r="J10" s="182"/>
      <c r="K10" s="182"/>
      <c r="L10" s="183"/>
      <c r="M10" s="183"/>
      <c r="N10" s="219"/>
      <c r="O10" s="220"/>
      <c r="P10" s="191"/>
      <c r="Q10" s="192"/>
      <c r="R10" s="192"/>
      <c r="S10" s="192"/>
      <c r="T10" s="193"/>
    </row>
    <row r="11" spans="1:20" ht="10.7" customHeight="1" x14ac:dyDescent="0.15">
      <c r="A11" s="4" t="s">
        <v>49</v>
      </c>
      <c r="B11" s="105"/>
      <c r="C11" s="106"/>
      <c r="D11" s="80"/>
      <c r="E11" s="81"/>
      <c r="F11" s="81"/>
      <c r="G11" s="81"/>
      <c r="H11" s="82"/>
      <c r="I11" s="182"/>
      <c r="J11" s="182"/>
      <c r="K11" s="182"/>
      <c r="L11" s="183"/>
      <c r="M11" s="183"/>
      <c r="N11" s="219"/>
      <c r="O11" s="220"/>
      <c r="P11" s="191"/>
      <c r="Q11" s="192"/>
      <c r="R11" s="192"/>
      <c r="S11" s="192"/>
      <c r="T11" s="193"/>
    </row>
    <row r="12" spans="1:20" ht="10.7" customHeight="1" x14ac:dyDescent="0.15">
      <c r="A12" s="4" t="s">
        <v>50</v>
      </c>
      <c r="B12" s="105"/>
      <c r="C12" s="106"/>
      <c r="D12" s="80"/>
      <c r="E12" s="81"/>
      <c r="F12" s="81"/>
      <c r="G12" s="81"/>
      <c r="H12" s="82"/>
      <c r="I12" s="182"/>
      <c r="J12" s="182"/>
      <c r="K12" s="182"/>
      <c r="L12" s="183"/>
      <c r="M12" s="183"/>
      <c r="N12" s="219"/>
      <c r="O12" s="220"/>
      <c r="P12" s="191"/>
      <c r="Q12" s="192"/>
      <c r="R12" s="192"/>
      <c r="S12" s="192"/>
      <c r="T12" s="193"/>
    </row>
    <row r="13" spans="1:20" ht="10.7" customHeight="1" x14ac:dyDescent="0.15">
      <c r="A13" s="4" t="s">
        <v>51</v>
      </c>
      <c r="B13" s="105"/>
      <c r="C13" s="106"/>
      <c r="D13" s="80"/>
      <c r="E13" s="81"/>
      <c r="F13" s="81"/>
      <c r="G13" s="81"/>
      <c r="H13" s="82"/>
      <c r="I13" s="182"/>
      <c r="J13" s="182"/>
      <c r="K13" s="182"/>
      <c r="L13" s="183"/>
      <c r="M13" s="183"/>
      <c r="N13" s="219"/>
      <c r="O13" s="220"/>
      <c r="P13" s="191"/>
      <c r="Q13" s="192"/>
      <c r="R13" s="192"/>
      <c r="S13" s="192"/>
      <c r="T13" s="193"/>
    </row>
    <row r="14" spans="1:20" ht="10.7" customHeight="1" x14ac:dyDescent="0.15">
      <c r="A14" s="4" t="s">
        <v>52</v>
      </c>
      <c r="B14" s="105"/>
      <c r="C14" s="106"/>
      <c r="D14" s="80"/>
      <c r="E14" s="81"/>
      <c r="F14" s="81"/>
      <c r="G14" s="81"/>
      <c r="H14" s="82"/>
      <c r="I14" s="182"/>
      <c r="J14" s="182"/>
      <c r="K14" s="182"/>
      <c r="L14" s="183"/>
      <c r="M14" s="183"/>
      <c r="N14" s="219"/>
      <c r="O14" s="220"/>
      <c r="P14" s="191"/>
      <c r="Q14" s="192"/>
      <c r="R14" s="192"/>
      <c r="S14" s="192"/>
      <c r="T14" s="193"/>
    </row>
    <row r="15" spans="1:20" ht="10.7" customHeight="1" x14ac:dyDescent="0.15">
      <c r="A15" s="4" t="s">
        <v>53</v>
      </c>
      <c r="B15" s="105"/>
      <c r="C15" s="106"/>
      <c r="D15" s="80"/>
      <c r="E15" s="81"/>
      <c r="F15" s="81"/>
      <c r="G15" s="81"/>
      <c r="H15" s="82"/>
      <c r="I15" s="182"/>
      <c r="J15" s="182"/>
      <c r="K15" s="182"/>
      <c r="L15" s="183"/>
      <c r="M15" s="183"/>
      <c r="N15" s="219"/>
      <c r="O15" s="220"/>
      <c r="P15" s="191"/>
      <c r="Q15" s="192"/>
      <c r="R15" s="192"/>
      <c r="S15" s="192"/>
      <c r="T15" s="193"/>
    </row>
    <row r="16" spans="1:20" ht="10.7" customHeight="1" x14ac:dyDescent="0.15">
      <c r="A16" s="201" t="s">
        <v>86</v>
      </c>
      <c r="B16" s="201"/>
      <c r="C16" s="201"/>
      <c r="D16" s="201"/>
      <c r="E16" s="201"/>
      <c r="F16" s="201"/>
      <c r="G16" s="201"/>
      <c r="H16" s="30" t="s">
        <v>384</v>
      </c>
      <c r="I16" s="179" t="str">
        <f>IF($B$8&lt;&gt;"",SUM($I$8:$K$15),"")</f>
        <v/>
      </c>
      <c r="J16" s="180"/>
      <c r="K16" s="180"/>
      <c r="L16" s="185"/>
      <c r="M16" s="186"/>
      <c r="N16" s="218"/>
      <c r="O16" s="218"/>
      <c r="P16" s="205"/>
      <c r="Q16" s="205"/>
      <c r="R16" s="205"/>
      <c r="S16" s="205"/>
      <c r="T16" s="205"/>
    </row>
    <row r="17" spans="1:20" ht="36" customHeight="1" x14ac:dyDescent="0.15">
      <c r="A17" s="197" t="s">
        <v>44</v>
      </c>
      <c r="B17" s="197"/>
      <c r="C17" s="197"/>
      <c r="D17" s="197"/>
      <c r="E17" s="197"/>
      <c r="F17" s="197"/>
      <c r="G17" s="197"/>
      <c r="H17" s="197"/>
      <c r="I17" s="197"/>
      <c r="J17" s="197"/>
      <c r="K17" s="197"/>
      <c r="L17" s="197"/>
      <c r="M17" s="197"/>
      <c r="N17" s="197"/>
      <c r="O17" s="197"/>
      <c r="P17" s="197"/>
      <c r="Q17" s="197"/>
      <c r="R17" s="197"/>
      <c r="S17" s="197"/>
      <c r="T17" s="197"/>
    </row>
    <row r="18" spans="1:20" ht="21.75" customHeight="1" x14ac:dyDescent="0.15">
      <c r="A18" s="198" t="s">
        <v>410</v>
      </c>
      <c r="B18" s="199"/>
      <c r="C18" s="199"/>
      <c r="D18" s="199"/>
      <c r="E18" s="199"/>
      <c r="F18" s="199"/>
      <c r="G18" s="199"/>
      <c r="H18" s="199"/>
      <c r="I18" s="199"/>
      <c r="J18" s="199"/>
      <c r="K18" s="199"/>
      <c r="L18" s="199"/>
      <c r="M18" s="199"/>
      <c r="N18" s="199"/>
      <c r="O18" s="199"/>
      <c r="P18" s="199"/>
      <c r="Q18" s="199"/>
      <c r="R18" s="199"/>
      <c r="S18" s="199"/>
      <c r="T18" s="200"/>
    </row>
    <row r="19" spans="1:20" ht="18" customHeight="1" x14ac:dyDescent="0.15">
      <c r="A19" s="206" t="s">
        <v>408</v>
      </c>
      <c r="B19" s="207"/>
      <c r="C19" s="206" t="s">
        <v>12</v>
      </c>
      <c r="D19" s="207"/>
      <c r="E19" s="225" t="s">
        <v>13</v>
      </c>
      <c r="F19" s="225" t="s">
        <v>28</v>
      </c>
      <c r="G19" s="206" t="s">
        <v>85</v>
      </c>
      <c r="H19" s="207"/>
      <c r="I19" s="225" t="s">
        <v>24</v>
      </c>
      <c r="J19" s="206" t="s">
        <v>388</v>
      </c>
      <c r="K19" s="207"/>
      <c r="L19" s="11" t="s">
        <v>89</v>
      </c>
      <c r="M19" s="11" t="s">
        <v>89</v>
      </c>
      <c r="N19" s="12" t="s">
        <v>89</v>
      </c>
      <c r="O19" s="11" t="s">
        <v>89</v>
      </c>
      <c r="P19" s="177" t="s">
        <v>89</v>
      </c>
      <c r="Q19" s="178"/>
      <c r="R19" s="11" t="s">
        <v>89</v>
      </c>
      <c r="S19" s="11" t="s">
        <v>89</v>
      </c>
      <c r="T19" s="11" t="s">
        <v>89</v>
      </c>
    </row>
    <row r="20" spans="1:20" ht="10.7" customHeight="1" x14ac:dyDescent="0.15">
      <c r="A20" s="208"/>
      <c r="B20" s="209"/>
      <c r="C20" s="208"/>
      <c r="D20" s="209"/>
      <c r="E20" s="226"/>
      <c r="F20" s="226"/>
      <c r="G20" s="208"/>
      <c r="H20" s="209"/>
      <c r="I20" s="226"/>
      <c r="J20" s="208"/>
      <c r="K20" s="209"/>
      <c r="L20" s="47" t="str">
        <f>IF($B$8&lt;&gt;"",$A$8,"")</f>
        <v/>
      </c>
      <c r="M20" s="47" t="str">
        <f>IF($B$9&lt;&gt;"",$A$9,"")</f>
        <v/>
      </c>
      <c r="N20" s="48" t="str">
        <f>IF($B$10&lt;&gt;"",$A$10,"")</f>
        <v/>
      </c>
      <c r="O20" s="47" t="str">
        <f>IF($B$11&lt;&gt;"",$A$11,"")</f>
        <v/>
      </c>
      <c r="P20" s="187" t="str">
        <f>IF($B$12&lt;&gt;"",$A$12,"")</f>
        <v/>
      </c>
      <c r="Q20" s="188"/>
      <c r="R20" s="47" t="str">
        <f>IF($B$13&lt;&gt;"",$A$13,"")</f>
        <v/>
      </c>
      <c r="S20" s="47" t="str">
        <f>IF($B$14&lt;&gt;"",$A$14,"")</f>
        <v/>
      </c>
      <c r="T20" s="47" t="str">
        <f>IF($B$15&lt;&gt;"",$A$15,"")</f>
        <v/>
      </c>
    </row>
    <row r="21" spans="1:20" ht="10.7" customHeight="1" x14ac:dyDescent="0.15">
      <c r="A21" s="210"/>
      <c r="B21" s="211"/>
      <c r="C21" s="210"/>
      <c r="D21" s="211"/>
      <c r="E21" s="227"/>
      <c r="F21" s="227"/>
      <c r="G21" s="210"/>
      <c r="H21" s="211"/>
      <c r="I21" s="227"/>
      <c r="J21" s="210"/>
      <c r="K21" s="211"/>
      <c r="L21" s="45" t="str">
        <f>IF($B$8&lt;&gt;"",$B$8,"")</f>
        <v/>
      </c>
      <c r="M21" s="45" t="str">
        <f>IF($B$9&lt;&gt;"",$B$9,"")</f>
        <v/>
      </c>
      <c r="N21" s="46" t="str">
        <f>IF($B$10&lt;&gt;"",$B$10,"")</f>
        <v/>
      </c>
      <c r="O21" s="45" t="str">
        <f>IF($B$11&lt;&gt;"",$B$11,"")</f>
        <v/>
      </c>
      <c r="P21" s="189" t="str">
        <f>IF($B$12&lt;&gt;"",$B$12,"")</f>
        <v/>
      </c>
      <c r="Q21" s="190"/>
      <c r="R21" s="45" t="str">
        <f>IF($B$13&lt;&gt;"",$B$13,"")</f>
        <v/>
      </c>
      <c r="S21" s="45" t="str">
        <f>IF($B$14&lt;&gt;"",$B$14,"")</f>
        <v/>
      </c>
      <c r="T21" s="45" t="str">
        <f>IF($B$15&lt;&gt;"",$B$15,"")</f>
        <v/>
      </c>
    </row>
    <row r="22" spans="1:20" ht="10.7" customHeight="1" x14ac:dyDescent="0.15">
      <c r="A22" s="217"/>
      <c r="B22" s="217"/>
      <c r="C22" s="216"/>
      <c r="D22" s="216"/>
      <c r="E22" s="56"/>
      <c r="F22" s="57"/>
      <c r="G22" s="174"/>
      <c r="H22" s="175"/>
      <c r="I22" s="78"/>
      <c r="J22" s="223" t="str">
        <f>IF($F$22&lt;&gt;"",(SUM($L$22:$T$22)),"")</f>
        <v/>
      </c>
      <c r="K22" s="224"/>
      <c r="L22" s="70"/>
      <c r="M22" s="70"/>
      <c r="N22" s="70"/>
      <c r="O22" s="70"/>
      <c r="P22" s="181"/>
      <c r="Q22" s="181"/>
      <c r="R22" s="70"/>
      <c r="S22" s="70"/>
      <c r="T22" s="70"/>
    </row>
    <row r="23" spans="1:20" ht="10.7" customHeight="1" x14ac:dyDescent="0.15">
      <c r="A23" s="176"/>
      <c r="B23" s="176"/>
      <c r="C23" s="215"/>
      <c r="D23" s="215"/>
      <c r="E23" s="59"/>
      <c r="F23" s="60"/>
      <c r="G23" s="174"/>
      <c r="H23" s="175"/>
      <c r="I23" s="79"/>
      <c r="J23" s="194" t="str">
        <f>IF($F$23&lt;&gt;"",(SUM($L$23:$T$23)),"")</f>
        <v/>
      </c>
      <c r="K23" s="195"/>
      <c r="L23" s="71"/>
      <c r="M23" s="71"/>
      <c r="N23" s="71"/>
      <c r="O23" s="71"/>
      <c r="P23" s="182"/>
      <c r="Q23" s="182"/>
      <c r="R23" s="71"/>
      <c r="S23" s="71"/>
      <c r="T23" s="71"/>
    </row>
    <row r="24" spans="1:20" ht="10.7" customHeight="1" x14ac:dyDescent="0.15">
      <c r="A24" s="176"/>
      <c r="B24" s="176"/>
      <c r="C24" s="215"/>
      <c r="D24" s="215"/>
      <c r="E24" s="59"/>
      <c r="F24" s="60"/>
      <c r="G24" s="174"/>
      <c r="H24" s="175"/>
      <c r="I24" s="78"/>
      <c r="J24" s="194" t="str">
        <f>IF($F$24&lt;&gt;"",(SUM($L$24:$T$24)),"")</f>
        <v/>
      </c>
      <c r="K24" s="195"/>
      <c r="L24" s="61"/>
      <c r="M24" s="71"/>
      <c r="N24" s="61"/>
      <c r="O24" s="61"/>
      <c r="P24" s="182"/>
      <c r="Q24" s="182"/>
      <c r="R24" s="61"/>
      <c r="S24" s="61"/>
      <c r="T24" s="61"/>
    </row>
    <row r="25" spans="1:20" ht="10.7" customHeight="1" x14ac:dyDescent="0.15">
      <c r="A25" s="217"/>
      <c r="B25" s="217"/>
      <c r="C25" s="215"/>
      <c r="D25" s="215"/>
      <c r="E25" s="59"/>
      <c r="F25" s="60"/>
      <c r="G25" s="174"/>
      <c r="H25" s="175"/>
      <c r="I25" s="79"/>
      <c r="J25" s="194" t="str">
        <f>IF($F$25&lt;&gt;"",(SUM($L$25:$T$25)),"")</f>
        <v/>
      </c>
      <c r="K25" s="195"/>
      <c r="L25" s="71"/>
      <c r="M25" s="71"/>
      <c r="N25" s="61"/>
      <c r="O25" s="70"/>
      <c r="P25" s="181"/>
      <c r="Q25" s="181"/>
      <c r="R25" s="70"/>
      <c r="S25" s="70"/>
      <c r="T25" s="70"/>
    </row>
    <row r="26" spans="1:20" ht="10.7" customHeight="1" x14ac:dyDescent="0.15">
      <c r="A26" s="176"/>
      <c r="B26" s="176"/>
      <c r="C26" s="216"/>
      <c r="D26" s="216"/>
      <c r="E26" s="59"/>
      <c r="F26" s="60"/>
      <c r="G26" s="174"/>
      <c r="H26" s="175"/>
      <c r="I26" s="78"/>
      <c r="J26" s="194" t="str">
        <f>IF($F$26&lt;&gt;"",(SUM($L$26:$T$26)),"")</f>
        <v/>
      </c>
      <c r="K26" s="195"/>
      <c r="L26" s="61"/>
      <c r="M26" s="71"/>
      <c r="N26" s="61"/>
      <c r="O26" s="71"/>
      <c r="P26" s="182"/>
      <c r="Q26" s="182"/>
      <c r="R26" s="71"/>
      <c r="S26" s="71"/>
      <c r="T26" s="71"/>
    </row>
    <row r="27" spans="1:20" ht="10.7" customHeight="1" x14ac:dyDescent="0.15">
      <c r="A27" s="176"/>
      <c r="B27" s="176"/>
      <c r="C27" s="215"/>
      <c r="D27" s="215"/>
      <c r="E27" s="59"/>
      <c r="F27" s="60"/>
      <c r="G27" s="174"/>
      <c r="H27" s="175"/>
      <c r="I27" s="79"/>
      <c r="J27" s="194" t="str">
        <f>IF($F$27&lt;&gt;"",(SUM($L$27:$T$27)),"")</f>
        <v/>
      </c>
      <c r="K27" s="195"/>
      <c r="L27" s="71"/>
      <c r="M27" s="71"/>
      <c r="N27" s="61"/>
      <c r="O27" s="61"/>
      <c r="P27" s="182"/>
      <c r="Q27" s="182"/>
      <c r="R27" s="61"/>
      <c r="S27" s="61"/>
      <c r="T27" s="61"/>
    </row>
    <row r="28" spans="1:20" ht="10.7" customHeight="1" x14ac:dyDescent="0.15">
      <c r="A28" s="217"/>
      <c r="B28" s="217"/>
      <c r="C28" s="215"/>
      <c r="D28" s="215"/>
      <c r="E28" s="59"/>
      <c r="F28" s="60"/>
      <c r="G28" s="174"/>
      <c r="H28" s="175"/>
      <c r="I28" s="78"/>
      <c r="J28" s="194" t="str">
        <f>IF($F$28&lt;&gt;"",(SUM($L$28:$T$28)),"")</f>
        <v/>
      </c>
      <c r="K28" s="195"/>
      <c r="L28" s="61"/>
      <c r="M28" s="71"/>
      <c r="N28" s="61"/>
      <c r="O28" s="70"/>
      <c r="P28" s="181"/>
      <c r="Q28" s="181"/>
      <c r="R28" s="70"/>
      <c r="S28" s="70"/>
      <c r="T28" s="70"/>
    </row>
    <row r="29" spans="1:20" ht="10.7" customHeight="1" x14ac:dyDescent="0.15">
      <c r="A29" s="176"/>
      <c r="B29" s="176"/>
      <c r="C29" s="215"/>
      <c r="D29" s="215"/>
      <c r="E29" s="59"/>
      <c r="F29" s="60"/>
      <c r="G29" s="174"/>
      <c r="H29" s="175"/>
      <c r="I29" s="79"/>
      <c r="J29" s="194" t="str">
        <f>IF($F$29&lt;&gt;"",(SUM($L$29:$T$29)),"")</f>
        <v/>
      </c>
      <c r="K29" s="195"/>
      <c r="L29" s="71"/>
      <c r="M29" s="71"/>
      <c r="N29" s="61"/>
      <c r="O29" s="71"/>
      <c r="P29" s="182"/>
      <c r="Q29" s="182"/>
      <c r="R29" s="70"/>
      <c r="S29" s="71"/>
      <c r="T29" s="71"/>
    </row>
    <row r="30" spans="1:20" ht="10.7" customHeight="1" x14ac:dyDescent="0.15">
      <c r="A30" s="176"/>
      <c r="B30" s="176"/>
      <c r="C30" s="216"/>
      <c r="D30" s="216"/>
      <c r="E30" s="59"/>
      <c r="F30" s="60"/>
      <c r="G30" s="174"/>
      <c r="H30" s="175"/>
      <c r="I30" s="78"/>
      <c r="J30" s="194" t="str">
        <f>IF($F$30&lt;&gt;"",(SUM($L$30:$T$30)),"")</f>
        <v/>
      </c>
      <c r="K30" s="195"/>
      <c r="L30" s="71"/>
      <c r="M30" s="71"/>
      <c r="N30" s="61"/>
      <c r="O30" s="71"/>
      <c r="P30" s="182"/>
      <c r="Q30" s="182"/>
      <c r="R30" s="71"/>
      <c r="S30" s="71"/>
      <c r="T30" s="71"/>
    </row>
    <row r="31" spans="1:20" ht="10.7" customHeight="1" x14ac:dyDescent="0.15">
      <c r="A31" s="217"/>
      <c r="B31" s="217"/>
      <c r="C31" s="215"/>
      <c r="D31" s="215"/>
      <c r="E31" s="59"/>
      <c r="F31" s="60"/>
      <c r="G31" s="174"/>
      <c r="H31" s="175"/>
      <c r="I31" s="79"/>
      <c r="J31" s="194" t="str">
        <f>IF($F$31&lt;&gt;"",(SUM($L$31:$T$31)),"")</f>
        <v/>
      </c>
      <c r="K31" s="195"/>
      <c r="L31" s="61"/>
      <c r="M31" s="71"/>
      <c r="N31" s="61"/>
      <c r="O31" s="61"/>
      <c r="P31" s="182"/>
      <c r="Q31" s="182"/>
      <c r="R31" s="61"/>
      <c r="S31" s="61"/>
      <c r="T31" s="61"/>
    </row>
    <row r="32" spans="1:20" ht="10.7" customHeight="1" x14ac:dyDescent="0.15">
      <c r="A32" s="176"/>
      <c r="B32" s="176"/>
      <c r="C32" s="215"/>
      <c r="D32" s="215"/>
      <c r="E32" s="59"/>
      <c r="F32" s="60"/>
      <c r="G32" s="174"/>
      <c r="H32" s="175"/>
      <c r="I32" s="78"/>
      <c r="J32" s="194" t="str">
        <f>IF($F$32&lt;&gt;"",(SUM($L$32:$T$32)),"")</f>
        <v/>
      </c>
      <c r="K32" s="195"/>
      <c r="L32" s="71"/>
      <c r="M32" s="71"/>
      <c r="N32" s="61"/>
      <c r="O32" s="70"/>
      <c r="P32" s="181"/>
      <c r="Q32" s="181"/>
      <c r="R32" s="70"/>
      <c r="S32" s="70"/>
      <c r="T32" s="70"/>
    </row>
    <row r="33" spans="1:20" ht="10.7" customHeight="1" x14ac:dyDescent="0.15">
      <c r="A33" s="176"/>
      <c r="B33" s="176"/>
      <c r="C33" s="215"/>
      <c r="D33" s="215"/>
      <c r="E33" s="59"/>
      <c r="F33" s="60"/>
      <c r="G33" s="174"/>
      <c r="H33" s="175"/>
      <c r="I33" s="79"/>
      <c r="J33" s="194" t="str">
        <f>IF($F$33&lt;&gt;"",(SUM($L$33:$T$33)),"")</f>
        <v/>
      </c>
      <c r="K33" s="195"/>
      <c r="L33" s="71"/>
      <c r="M33" s="71"/>
      <c r="N33" s="61"/>
      <c r="O33" s="71"/>
      <c r="P33" s="182"/>
      <c r="Q33" s="182"/>
      <c r="R33" s="71"/>
      <c r="S33" s="71"/>
      <c r="T33" s="71"/>
    </row>
    <row r="34" spans="1:20" ht="10.7" customHeight="1" x14ac:dyDescent="0.15">
      <c r="A34" s="217"/>
      <c r="B34" s="217"/>
      <c r="C34" s="216"/>
      <c r="D34" s="216"/>
      <c r="E34" s="59"/>
      <c r="F34" s="60"/>
      <c r="G34" s="174"/>
      <c r="H34" s="175"/>
      <c r="I34" s="78"/>
      <c r="J34" s="194" t="str">
        <f>IF($F$34&lt;&gt;"",(SUM($L$34:$T$34)),"")</f>
        <v/>
      </c>
      <c r="K34" s="195"/>
      <c r="L34" s="61"/>
      <c r="M34" s="71"/>
      <c r="N34" s="61"/>
      <c r="O34" s="71"/>
      <c r="P34" s="182"/>
      <c r="Q34" s="182"/>
      <c r="R34" s="61"/>
      <c r="S34" s="61"/>
      <c r="T34" s="71"/>
    </row>
    <row r="35" spans="1:20" ht="10.7" customHeight="1" x14ac:dyDescent="0.15">
      <c r="A35" s="176"/>
      <c r="B35" s="176"/>
      <c r="C35" s="215"/>
      <c r="D35" s="215"/>
      <c r="E35" s="59"/>
      <c r="F35" s="60"/>
      <c r="G35" s="174"/>
      <c r="H35" s="175"/>
      <c r="I35" s="79"/>
      <c r="J35" s="194" t="str">
        <f>IF($F$35&lt;&gt;"",(SUM($L$35:$T$35)),"")</f>
        <v/>
      </c>
      <c r="K35" s="195"/>
      <c r="L35" s="71"/>
      <c r="M35" s="71"/>
      <c r="N35" s="61"/>
      <c r="O35" s="61"/>
      <c r="P35" s="181"/>
      <c r="Q35" s="181"/>
      <c r="R35" s="70"/>
      <c r="S35" s="70"/>
      <c r="T35" s="61"/>
    </row>
    <row r="36" spans="1:20" ht="10.7" customHeight="1" x14ac:dyDescent="0.15">
      <c r="A36" s="176"/>
      <c r="B36" s="176"/>
      <c r="C36" s="215"/>
      <c r="D36" s="215"/>
      <c r="E36" s="59"/>
      <c r="F36" s="60"/>
      <c r="G36" s="174"/>
      <c r="H36" s="175"/>
      <c r="I36" s="78"/>
      <c r="J36" s="194" t="str">
        <f>IF($F$36&lt;&gt;"",(SUM($L$36:$T$36)),"")</f>
        <v/>
      </c>
      <c r="K36" s="195"/>
      <c r="L36" s="71"/>
      <c r="M36" s="71"/>
      <c r="N36" s="61"/>
      <c r="O36" s="70"/>
      <c r="P36" s="182"/>
      <c r="Q36" s="182"/>
      <c r="R36" s="70"/>
      <c r="S36" s="71"/>
      <c r="T36" s="70"/>
    </row>
    <row r="37" spans="1:20" ht="10.7" customHeight="1" x14ac:dyDescent="0.15">
      <c r="A37" s="217"/>
      <c r="B37" s="217"/>
      <c r="C37" s="215"/>
      <c r="D37" s="215"/>
      <c r="E37" s="59"/>
      <c r="F37" s="60"/>
      <c r="G37" s="174"/>
      <c r="H37" s="175"/>
      <c r="I37" s="79"/>
      <c r="J37" s="194" t="str">
        <f>IF($F$37&lt;&gt;"",(SUM($L$37:$T$37)),"")</f>
        <v/>
      </c>
      <c r="K37" s="195"/>
      <c r="L37" s="61"/>
      <c r="M37" s="71"/>
      <c r="N37" s="61"/>
      <c r="O37" s="71"/>
      <c r="P37" s="182"/>
      <c r="Q37" s="182"/>
      <c r="R37" s="71"/>
      <c r="S37" s="71"/>
      <c r="T37" s="71"/>
    </row>
    <row r="38" spans="1:20" ht="10.7" customHeight="1" x14ac:dyDescent="0.15">
      <c r="A38" s="176"/>
      <c r="B38" s="176"/>
      <c r="C38" s="216"/>
      <c r="D38" s="216"/>
      <c r="E38" s="59"/>
      <c r="F38" s="60"/>
      <c r="G38" s="174"/>
      <c r="H38" s="175"/>
      <c r="I38" s="78"/>
      <c r="J38" s="194" t="str">
        <f>IF($F$38&lt;&gt;"",(SUM($L$38:$T$38)),"")</f>
        <v/>
      </c>
      <c r="K38" s="195"/>
      <c r="L38" s="71"/>
      <c r="M38" s="71"/>
      <c r="N38" s="61"/>
      <c r="O38" s="71"/>
      <c r="P38" s="181"/>
      <c r="Q38" s="181"/>
      <c r="R38" s="61"/>
      <c r="S38" s="61"/>
      <c r="T38" s="71"/>
    </row>
    <row r="39" spans="1:20" ht="10.7" customHeight="1" x14ac:dyDescent="0.15">
      <c r="A39" s="176"/>
      <c r="B39" s="176"/>
      <c r="C39" s="215"/>
      <c r="D39" s="215"/>
      <c r="E39" s="59"/>
      <c r="F39" s="60"/>
      <c r="G39" s="174"/>
      <c r="H39" s="175"/>
      <c r="I39" s="79"/>
      <c r="J39" s="194" t="str">
        <f>IF($F$39&lt;&gt;"",(SUM($L$39:$T$39)),"")</f>
        <v/>
      </c>
      <c r="K39" s="195"/>
      <c r="L39" s="71"/>
      <c r="M39" s="71"/>
      <c r="N39" s="61"/>
      <c r="O39" s="61"/>
      <c r="P39" s="182"/>
      <c r="Q39" s="182"/>
      <c r="R39" s="70"/>
      <c r="S39" s="70"/>
      <c r="T39" s="61"/>
    </row>
    <row r="40" spans="1:20" ht="10.7" customHeight="1" x14ac:dyDescent="0.15">
      <c r="A40" s="217"/>
      <c r="B40" s="217"/>
      <c r="C40" s="215"/>
      <c r="D40" s="215"/>
      <c r="E40" s="59"/>
      <c r="F40" s="60"/>
      <c r="G40" s="174"/>
      <c r="H40" s="175"/>
      <c r="I40" s="78"/>
      <c r="J40" s="194" t="str">
        <f>IF($F$40&lt;&gt;"",(SUM($L$40:$T$40)),"")</f>
        <v/>
      </c>
      <c r="K40" s="195"/>
      <c r="L40" s="61"/>
      <c r="M40" s="71"/>
      <c r="N40" s="61"/>
      <c r="O40" s="70"/>
      <c r="P40" s="182"/>
      <c r="Q40" s="182"/>
      <c r="R40" s="71"/>
      <c r="S40" s="71"/>
      <c r="T40" s="70"/>
    </row>
    <row r="41" spans="1:20" ht="10.7" customHeight="1" x14ac:dyDescent="0.15">
      <c r="A41" s="176"/>
      <c r="B41" s="176"/>
      <c r="C41" s="215"/>
      <c r="D41" s="215"/>
      <c r="E41" s="59"/>
      <c r="F41" s="60"/>
      <c r="G41" s="174"/>
      <c r="H41" s="175"/>
      <c r="I41" s="79"/>
      <c r="J41" s="194" t="str">
        <f>IF($F$41&lt;&gt;"",(SUM($L$41:$T$41)),"")</f>
        <v/>
      </c>
      <c r="K41" s="195"/>
      <c r="L41" s="71"/>
      <c r="M41" s="71"/>
      <c r="N41" s="61"/>
      <c r="O41" s="71"/>
      <c r="P41" s="182"/>
      <c r="Q41" s="182"/>
      <c r="R41" s="61"/>
      <c r="S41" s="61"/>
      <c r="T41" s="71"/>
    </row>
    <row r="42" spans="1:20" ht="10.7" customHeight="1" x14ac:dyDescent="0.15">
      <c r="A42" s="176"/>
      <c r="B42" s="176"/>
      <c r="C42" s="216"/>
      <c r="D42" s="216"/>
      <c r="E42" s="59"/>
      <c r="F42" s="60"/>
      <c r="G42" s="174"/>
      <c r="H42" s="175"/>
      <c r="I42" s="78"/>
      <c r="J42" s="194" t="str">
        <f>IF($F$42&lt;&gt;"",(SUM($L$42:$T$42)),"")</f>
        <v/>
      </c>
      <c r="K42" s="195"/>
      <c r="L42" s="70"/>
      <c r="M42" s="71"/>
      <c r="N42" s="61"/>
      <c r="O42" s="71"/>
      <c r="P42" s="181"/>
      <c r="Q42" s="181"/>
      <c r="R42" s="70"/>
      <c r="S42" s="70"/>
      <c r="T42" s="71"/>
    </row>
    <row r="43" spans="1:20" ht="10.7" customHeight="1" x14ac:dyDescent="0.15">
      <c r="A43" s="217"/>
      <c r="B43" s="217"/>
      <c r="C43" s="215"/>
      <c r="D43" s="215"/>
      <c r="E43" s="59"/>
      <c r="F43" s="60"/>
      <c r="G43" s="174"/>
      <c r="H43" s="175"/>
      <c r="I43" s="79"/>
      <c r="J43" s="194" t="str">
        <f>IF($F$43&lt;&gt;"",(SUM($L$43:$T$43)),"")</f>
        <v/>
      </c>
      <c r="K43" s="195"/>
      <c r="L43" s="71"/>
      <c r="M43" s="71"/>
      <c r="N43" s="61"/>
      <c r="O43" s="61"/>
      <c r="P43" s="182"/>
      <c r="Q43" s="182"/>
      <c r="R43" s="70"/>
      <c r="S43" s="71"/>
      <c r="T43" s="61"/>
    </row>
    <row r="44" spans="1:20" ht="10.7" customHeight="1" x14ac:dyDescent="0.15">
      <c r="A44" s="176"/>
      <c r="B44" s="176"/>
      <c r="C44" s="215"/>
      <c r="D44" s="215"/>
      <c r="E44" s="59"/>
      <c r="F44" s="60"/>
      <c r="G44" s="174"/>
      <c r="H44" s="175"/>
      <c r="I44" s="78"/>
      <c r="J44" s="194" t="str">
        <f>IF($F$44&lt;&gt;"",(SUM($L$44:$T$44)),"")</f>
        <v/>
      </c>
      <c r="K44" s="195"/>
      <c r="L44" s="61"/>
      <c r="M44" s="71"/>
      <c r="N44" s="61"/>
      <c r="O44" s="70"/>
      <c r="P44" s="182"/>
      <c r="Q44" s="182"/>
      <c r="R44" s="71"/>
      <c r="S44" s="71"/>
      <c r="T44" s="70"/>
    </row>
    <row r="45" spans="1:20" ht="10.7" customHeight="1" x14ac:dyDescent="0.15">
      <c r="A45" s="176"/>
      <c r="B45" s="176"/>
      <c r="C45" s="215"/>
      <c r="D45" s="215"/>
      <c r="E45" s="59"/>
      <c r="F45" s="60"/>
      <c r="G45" s="174"/>
      <c r="H45" s="175"/>
      <c r="I45" s="79"/>
      <c r="J45" s="194" t="str">
        <f>IF($F$45&lt;&gt;"",(SUM($L$45:$T$45)),"")</f>
        <v/>
      </c>
      <c r="K45" s="195"/>
      <c r="L45" s="71"/>
      <c r="M45" s="71"/>
      <c r="N45" s="61"/>
      <c r="O45" s="71"/>
      <c r="P45" s="181"/>
      <c r="Q45" s="181"/>
      <c r="R45" s="61"/>
      <c r="S45" s="61"/>
      <c r="T45" s="71"/>
    </row>
    <row r="46" spans="1:20" ht="10.7" customHeight="1" x14ac:dyDescent="0.15">
      <c r="A46" s="217"/>
      <c r="B46" s="217"/>
      <c r="C46" s="216"/>
      <c r="D46" s="216"/>
      <c r="E46" s="59"/>
      <c r="F46" s="60"/>
      <c r="G46" s="174"/>
      <c r="H46" s="175"/>
      <c r="I46" s="78"/>
      <c r="J46" s="194" t="str">
        <f>IF($F$46&lt;&gt;"",(SUM($L$46:$T$46)),"")</f>
        <v/>
      </c>
      <c r="K46" s="195"/>
      <c r="L46" s="61"/>
      <c r="M46" s="71"/>
      <c r="N46" s="61"/>
      <c r="O46" s="71"/>
      <c r="P46" s="182"/>
      <c r="Q46" s="182"/>
      <c r="R46" s="70"/>
      <c r="S46" s="70"/>
      <c r="T46" s="71"/>
    </row>
    <row r="47" spans="1:20" ht="10.7" customHeight="1" x14ac:dyDescent="0.15">
      <c r="A47" s="176"/>
      <c r="B47" s="176"/>
      <c r="C47" s="215"/>
      <c r="D47" s="215"/>
      <c r="E47" s="59"/>
      <c r="F47" s="60"/>
      <c r="G47" s="174"/>
      <c r="H47" s="175"/>
      <c r="I47" s="79"/>
      <c r="J47" s="194" t="str">
        <f>IF($F$47&lt;&gt;"",(SUM($L$47:$T$47)),"")</f>
        <v/>
      </c>
      <c r="K47" s="195"/>
      <c r="L47" s="71"/>
      <c r="M47" s="71"/>
      <c r="N47" s="61"/>
      <c r="O47" s="61"/>
      <c r="P47" s="182"/>
      <c r="Q47" s="182"/>
      <c r="R47" s="71"/>
      <c r="S47" s="71"/>
      <c r="T47" s="61"/>
    </row>
    <row r="48" spans="1:20" ht="10.7" customHeight="1" x14ac:dyDescent="0.15">
      <c r="A48" s="176"/>
      <c r="B48" s="176"/>
      <c r="C48" s="215"/>
      <c r="D48" s="215"/>
      <c r="E48" s="59"/>
      <c r="F48" s="60"/>
      <c r="G48" s="174"/>
      <c r="H48" s="175"/>
      <c r="I48" s="78"/>
      <c r="J48" s="194" t="str">
        <f>IF($F$48&lt;&gt;"",(SUM($L$48:$T$48)),"")</f>
        <v/>
      </c>
      <c r="K48" s="195"/>
      <c r="L48" s="61"/>
      <c r="M48" s="71"/>
      <c r="N48" s="61"/>
      <c r="O48" s="70"/>
      <c r="P48" s="181"/>
      <c r="Q48" s="181"/>
      <c r="R48" s="61"/>
      <c r="S48" s="61"/>
      <c r="T48" s="70"/>
    </row>
    <row r="49" spans="1:20" ht="10.7" customHeight="1" x14ac:dyDescent="0.15">
      <c r="A49" s="217"/>
      <c r="B49" s="217"/>
      <c r="C49" s="215"/>
      <c r="D49" s="215"/>
      <c r="E49" s="59"/>
      <c r="F49" s="60"/>
      <c r="G49" s="174"/>
      <c r="H49" s="175"/>
      <c r="I49" s="79"/>
      <c r="J49" s="194" t="str">
        <f>IF($F$49&lt;&gt;"",(SUM($L$49:$T$49)),"")</f>
        <v/>
      </c>
      <c r="K49" s="195"/>
      <c r="L49" s="71"/>
      <c r="M49" s="71"/>
      <c r="N49" s="61"/>
      <c r="O49" s="71"/>
      <c r="P49" s="182"/>
      <c r="Q49" s="182"/>
      <c r="R49" s="70"/>
      <c r="S49" s="70"/>
      <c r="T49" s="71"/>
    </row>
    <row r="50" spans="1:20" ht="10.7" customHeight="1" x14ac:dyDescent="0.15">
      <c r="A50" s="176"/>
      <c r="B50" s="176"/>
      <c r="C50" s="216"/>
      <c r="D50" s="216"/>
      <c r="E50" s="59"/>
      <c r="F50" s="60"/>
      <c r="G50" s="174"/>
      <c r="H50" s="175"/>
      <c r="I50" s="78"/>
      <c r="J50" s="194" t="str">
        <f>IF($F$50&lt;&gt;"",(SUM($L$50:$T$50)),"")</f>
        <v/>
      </c>
      <c r="K50" s="195"/>
      <c r="L50" s="71"/>
      <c r="M50" s="71"/>
      <c r="N50" s="61"/>
      <c r="O50" s="71"/>
      <c r="P50" s="182"/>
      <c r="Q50" s="182"/>
      <c r="R50" s="70"/>
      <c r="S50" s="71"/>
      <c r="T50" s="71"/>
    </row>
    <row r="51" spans="1:20" ht="10.7" customHeight="1" x14ac:dyDescent="0.15">
      <c r="A51" s="170" t="s">
        <v>93</v>
      </c>
      <c r="B51" s="170"/>
      <c r="C51" s="170"/>
      <c r="D51" s="170"/>
      <c r="E51" s="170"/>
      <c r="F51" s="170"/>
      <c r="G51" s="170"/>
      <c r="H51" s="170"/>
      <c r="I51" s="170"/>
      <c r="J51" s="170"/>
      <c r="K51" s="24" t="s">
        <v>384</v>
      </c>
      <c r="L51" s="64" t="str">
        <f>IF(L$21&lt;&gt;"",(SUMIF($G$22:$H$50,"Vert.",$L$22:$L$50)+SUMIF($G$22:$H$50,"Direc.",$L$22:$L$50)+SUMIF($G$22:$H$50,"Horiz.",$L$22:$L$50)+SUMIF($G$22:$H$50,"Alloc.",$L$22:$L$50)+SUMIF($G$22:$H$50,"PSA",$L$22:$L$50)),"")</f>
        <v/>
      </c>
      <c r="M51" s="64" t="str">
        <f>IF($M$21&lt;&gt;"",(SUMIF($G$22:$H$50,"Vert.",$M$22:$M$50)+SUMIF($G$22:$H$50,"Direc.",$M$22:$M$50)+SUMIF($G$22:$H$50,"Horiz.",$M$22:$M$50)+SUMIF($G$22:$H$50,"Alloc.",$M$22:$M$50)+SUMIF($G$22:$H$50,"PSA",$M$22:$M$50)),"")</f>
        <v/>
      </c>
      <c r="N51" s="64" t="str">
        <f>IF($N$21&lt;&gt;"",(SUMIF($G$22:$H$50,"Vert.",$N$22:$N$50)+SUMIF($G$22:$H$50,"Direc.",$N$22:$N$50)+SUMIF($G$22:$H$50,"Horiz.",$N$22:$N$50)+SUMIF($G$22:$H$50,"Alloc.",$N$22:$N$50)+SUMIF($G$22:$H$50,"PSA",$N$22:$N$50)),"")</f>
        <v/>
      </c>
      <c r="O51" s="64" t="str">
        <f>IF($O$21&lt;&gt;"",(SUMIF($G$22:$H$50,"Vert.",$O$22:$O$50)+SUMIF($G$22:$H$50,"Direc.",$O$22:$O$50)+SUMIF($G$22:$H$50,"Horiz.",$O$22:$O$50)+SUMIF($G$22:$H$50,"Alloc.",$O$22:$O$50)+SUMIF($G$22:$H$50,"PSA",$O$22:$O$50)),"")</f>
        <v/>
      </c>
      <c r="P51" s="179" t="str">
        <f>IF($P$21&lt;&gt;"",(SUMIF($G$22:$H$50,"Vert.",$P$22:$Q$50)+SUMIF($G$22:$H$50,"Direc.",$P$22:$Q$50)+SUMIF($G$22:$H$50,"Horiz.",$P$22:$Q$50)+SUMIF($G$22:$H$50,"Alloc.",$P$22:$Q$50)+SUMIF($G$22:$H$50,"PSA",$P$22:$Q$50)),"")</f>
        <v/>
      </c>
      <c r="Q51" s="214"/>
      <c r="R51" s="64" t="str">
        <f>IF($R$21&lt;&gt;"",(SUMIF($G$22:$H$50,"Vert.",$R$22:$R$50)+SUMIF($G$22:$H$50,"Direc.",$R$22:$R$50)+SUMIF($G$22:$H$50,"Horiz.",$R$22:$R$50)+SUMIF($G$22:$H$50,"Alloc.",$R$22:$R$50)+SUMIF($G$22:$H$50,"PSA",$R$22:$R$50)),"")</f>
        <v/>
      </c>
      <c r="S51" s="64" t="str">
        <f>IF($S$21&lt;&gt;"",(SUMIF($G$22:$H$50,"Vert.",$S$22:$S$50)+SUMIF($G$22:$H$50,"Direc.",$S$22:$S$50)+SUMIF($G$22:$H$50,"Horiz.",$S$22:$S$50)+SUMIF($G$22:$H$50,"Alloc.",$S$22:$S$50)+SUMIF($G$22:$H$50,"PSA",$S$22:$S$50)),"")</f>
        <v/>
      </c>
      <c r="T51" s="64" t="str">
        <f>IF($T$21&lt;&gt;"",(SUMIF($G$22:$H$50,"Vert.",$T$22:$T$50)+SUMIF($G$22:$H$50,"Direc.",$T$22:$T$50)+SUMIF($G$22:$H$50,"Horiz.",$T$22:$T$50)+SUMIF($G$22:$H$50,"Alloc.",$T$22:$T$50)+SUMIF($G$22:$H$50,"PSA",$T$22:$T$50)),"")</f>
        <v/>
      </c>
    </row>
    <row r="52" spans="1:20" ht="10.7" customHeight="1" x14ac:dyDescent="0.15">
      <c r="A52" s="170" t="s">
        <v>94</v>
      </c>
      <c r="B52" s="170"/>
      <c r="C52" s="170"/>
      <c r="D52" s="170"/>
      <c r="E52" s="170"/>
      <c r="F52" s="170"/>
      <c r="G52" s="170"/>
      <c r="H52" s="170"/>
      <c r="I52" s="170"/>
      <c r="J52" s="170"/>
      <c r="K52" s="24" t="s">
        <v>384</v>
      </c>
      <c r="L52" s="64" t="str">
        <f>IF('Form P-16 Page 1'!$K$16="Yes",(IF($L$21&lt;&gt;"",(SUMIF($G$22:$H$50,"Horiz.",$L$22:$L$50)+SUMIF($G$22:$H$50,"Alloc.",$L$22:$L$50)+SUMIF($G$22:$H$50,"PSA",$L$22:$L$50)),"")),"")</f>
        <v/>
      </c>
      <c r="M52" s="64" t="str">
        <f>IF('Form P-16 Page 1'!$K$16="Yes",(IF($M$21&lt;&gt;"",SUMIF($G$22:$H$50,"Horiz.",$M$22:$M$50)+SUMIF($G$22:$H$50,"Alloc.",$M$22:$M$50)+SUMIF($G$22:$H$50,"PSA",$M$22:$M$50),"")),"")</f>
        <v/>
      </c>
      <c r="N52" s="64" t="str">
        <f>IF('Form P-16 Page 1'!$K$16="Yes",(IF($N$21&lt;&gt;"",SUMIF($G$22:$H$50,"Horiz.",$N$22:$N$50)+SUMIF($G$22:$H$50,"Alloc.",$N$22:$N$50)+SUMIF($G$22:$H$50,"PSA",$N$22:$N$50),"")),"")</f>
        <v/>
      </c>
      <c r="O52" s="64" t="str">
        <f>IF('Form P-16 Page 1'!$K$16="Yes",(IF($O$21&lt;&gt;"",SUMIF($G$22:$H$50,"Horiz.",$O$22:$O$50)+SUMIF($G$22:$H$50,"Alloc.",$O$22:$O$50)+SUMIF($G$22:$H$50,"PSA",$O$22:$O$50),"")),"")</f>
        <v/>
      </c>
      <c r="P52" s="179" t="str">
        <f>IF('Form P-16 Page 1'!$K$16="Yes",(IF($P$21&lt;&gt;"",SUMIF($G$22:$H$50,"Horiz.",$P$22:$Q$50)+SUMIF($G$22:$H$50,"Alloc.",$P$22:$Q$50)+SUMIF($G$22:$H$50,"PSA",$P$22:$Q$50),"")),"")</f>
        <v/>
      </c>
      <c r="Q52" s="214"/>
      <c r="R52" s="64" t="str">
        <f>IF('Form P-16 Page 1'!$K$16="Yes",(IF($R$21&lt;&gt;"",SUMIF($G$22:$H$50,"Horiz.",$R$22:$R$50)+SUMIF($G$22:$H$50,"Alloc.",$R$22:$R$50)+SUMIF($G$22:$H$50,"PSA",$R$22:$R$50),"")),"")</f>
        <v/>
      </c>
      <c r="S52" s="64" t="str">
        <f>IF('Form P-16 Page 1'!$K$16="Yes",(IF($S$21&lt;&gt;"",SUMIF($G$22:$H$50,"Horiz.",$S$22:$S$50)+SUMIF($G$22:$H$50,"Alloc.",$S$22:$S$50)+SUMIF($G$22:$H$50,"PSA",$S$22:$S$50),"")),"")</f>
        <v/>
      </c>
      <c r="T52" s="64" t="str">
        <f>IF('Form P-16 Page 1'!$K$16="Yes",(IF($T$21&lt;&gt;"",SUMIF($G$22:$H$50,"Horiz.",$T$22:$T$50)+SUMIF($G$22:$H$50,"Alloc.",$T$22:$T$50)+SUMIF($G$22:$H$50,"PSA",$T$22:$T$50),"")),"")</f>
        <v/>
      </c>
    </row>
    <row r="53" spans="1:20" ht="10.7" customHeight="1" x14ac:dyDescent="0.15">
      <c r="A53" s="213" t="s">
        <v>95</v>
      </c>
      <c r="B53" s="213"/>
      <c r="C53" s="213"/>
      <c r="D53" s="213"/>
      <c r="E53" s="213"/>
      <c r="F53" s="213"/>
      <c r="G53" s="213"/>
      <c r="H53" s="213"/>
      <c r="I53" s="213"/>
      <c r="J53" s="213"/>
      <c r="K53" s="25" t="s">
        <v>384</v>
      </c>
      <c r="L53" s="72" t="str">
        <f>IF('Form P-16 Page 1'!$K$16="Yes",(IF($L$21&lt;&gt;"",(SUMIF($G$22:$H$50,"Vert.",$L$22:$L$50)+SUMIF($G$22:$H$50,"Direc.",$L$22:$L$50)),"")),"")</f>
        <v/>
      </c>
      <c r="M53" s="72" t="str">
        <f>IF('Form P-16 Page 1'!$K$16="Yes",(IF($M$21&lt;&gt;"",(SUMIF($G$22:$H$50,"Vert.",$M$22:$M$50)+SUMIF($G$22:$H$50,"Direc.",$M$22:$M$50)),"")),"")</f>
        <v/>
      </c>
      <c r="N53" s="72" t="str">
        <f>IF('Form P-16 Page 1'!$K$16="Yes",(IF($N$21&lt;&gt;"",(SUMIF($G$22:$H$50,"Vert.",$N$22:$N$50)+SUMIF($G$22:$H$50,"Direc.",$N$22:$N$50)),"")),"")</f>
        <v/>
      </c>
      <c r="O53" s="72" t="str">
        <f>IF('Form P-16 Page 1'!$K$16="Yes",(IF($O$21&lt;&gt;"",(SUMIF($G$22:$H$50,"Vert.",$O$22:$O$50)+SUMIF($G$22:$H$50,"Direc.",$O$22:$O$50)),"")),"")</f>
        <v/>
      </c>
      <c r="P53" s="194" t="str">
        <f>IF('Form P-16 Page 1'!$K$16="Yes",(IF($P$21&lt;&gt;"",(SUMIF($G$22:$H$50,"Vert.",$P$22:$Q$50)+SUMIF($G$22:$H$50,"Direc.",$P$22:$Q$50)),"")),"")</f>
        <v/>
      </c>
      <c r="Q53" s="195"/>
      <c r="R53" s="72" t="str">
        <f>IF('Form P-16 Page 1'!$K$16="Yes",(IF($R$21&lt;&gt;"",(SUMIF($G$22:$H$50,"Vert.",$R$22:$R$50)+SUMIF($G$22:$H$50,"Direc.",$R$22:$R$50)),"")),"")</f>
        <v/>
      </c>
      <c r="S53" s="72" t="str">
        <f>IF('Form P-16 Page 1'!$K$16="Yes",(IF($S$21&lt;&gt;"",(SUMIF($G$22:$H$50,"Vert.",$S$22:$S$50)+SUMIF($G$22:$H$50,"Direc.",$S$22:$S$50)),"")),"")</f>
        <v/>
      </c>
      <c r="T53" s="72" t="str">
        <f>IF('Form P-16 Page 1'!$K$16="Yes",(IF($T$21&lt;&gt;"",(SUMIF($G$22:$H$50,"Vert.",$T$22:$T$50)+SUMIF($G$22:$H$50,"Direc.",$T$22:$T$50)),"")),"")</f>
        <v/>
      </c>
    </row>
    <row r="54" spans="1:20" s="10" customFormat="1" ht="10.7" customHeight="1" x14ac:dyDescent="0.15">
      <c r="A54" s="221" t="s">
        <v>407</v>
      </c>
      <c r="B54" s="221"/>
      <c r="C54" s="221"/>
      <c r="D54" s="221"/>
      <c r="E54" s="221"/>
      <c r="F54" s="221"/>
      <c r="G54" s="221"/>
      <c r="H54" s="221"/>
      <c r="I54" s="221"/>
      <c r="J54" s="221"/>
      <c r="K54" s="221"/>
      <c r="L54" s="221"/>
      <c r="M54" s="221"/>
      <c r="N54" s="221"/>
      <c r="O54" s="221"/>
      <c r="P54" s="221"/>
      <c r="Q54" s="221"/>
      <c r="R54" s="221"/>
      <c r="S54" s="221"/>
      <c r="T54" s="221"/>
    </row>
    <row r="55" spans="1:20" ht="7.35" customHeight="1" x14ac:dyDescent="0.15">
      <c r="A55" s="222"/>
      <c r="B55" s="222"/>
      <c r="C55" s="222"/>
      <c r="D55" s="222"/>
      <c r="E55" s="222"/>
      <c r="F55" s="222"/>
      <c r="G55" s="222"/>
      <c r="H55" s="222"/>
      <c r="I55" s="222"/>
      <c r="J55" s="222"/>
      <c r="K55" s="222"/>
      <c r="L55" s="222"/>
      <c r="M55" s="222"/>
      <c r="N55" s="222"/>
      <c r="O55" s="222"/>
      <c r="P55" s="222"/>
      <c r="Q55" s="222"/>
      <c r="R55" s="222"/>
      <c r="S55" s="222"/>
      <c r="T55" s="222"/>
    </row>
  </sheetData>
  <sheetProtection algorithmName="SHA-512" hashValue="KfK9+msb+Z2U1ulTKSYAGujC6ofvlyZsdAEge4PaNATcaBSOyltvGwa/9vL3ce/jvt04YYS0l9TN+wV4JD7Ygg==" saltValue="UYRtByDa/li7Cr149vkJRA==" spinCount="100000" sheet="1" objects="1" scenarios="1"/>
  <mergeCells count="232">
    <mergeCell ref="E19:E21"/>
    <mergeCell ref="F19:F21"/>
    <mergeCell ref="G19:H21"/>
    <mergeCell ref="I19:I21"/>
    <mergeCell ref="J19:K21"/>
    <mergeCell ref="A49:B49"/>
    <mergeCell ref="C49:D49"/>
    <mergeCell ref="G49:H49"/>
    <mergeCell ref="J49:K49"/>
    <mergeCell ref="J38:K38"/>
    <mergeCell ref="J39:K39"/>
    <mergeCell ref="J40:K40"/>
    <mergeCell ref="J41:K41"/>
    <mergeCell ref="J42:K42"/>
    <mergeCell ref="J43:K43"/>
    <mergeCell ref="J44:K44"/>
    <mergeCell ref="C38:D38"/>
    <mergeCell ref="C39:D39"/>
    <mergeCell ref="C43:D43"/>
    <mergeCell ref="G36:H36"/>
    <mergeCell ref="G37:H37"/>
    <mergeCell ref="G38:H38"/>
    <mergeCell ref="A35:B35"/>
    <mergeCell ref="A36:B36"/>
    <mergeCell ref="P49:Q49"/>
    <mergeCell ref="A40:B40"/>
    <mergeCell ref="A47:B47"/>
    <mergeCell ref="A34:B34"/>
    <mergeCell ref="A54:T54"/>
    <mergeCell ref="A55:T55"/>
    <mergeCell ref="P51:Q51"/>
    <mergeCell ref="J22:K22"/>
    <mergeCell ref="J23:K23"/>
    <mergeCell ref="G48:H48"/>
    <mergeCell ref="A43:B43"/>
    <mergeCell ref="A44:B44"/>
    <mergeCell ref="A45:B45"/>
    <mergeCell ref="A46:B46"/>
    <mergeCell ref="J47:K47"/>
    <mergeCell ref="J48:K48"/>
    <mergeCell ref="C46:D46"/>
    <mergeCell ref="J50:K50"/>
    <mergeCell ref="J46:K46"/>
    <mergeCell ref="C44:D44"/>
    <mergeCell ref="C45:D45"/>
    <mergeCell ref="C40:D40"/>
    <mergeCell ref="C41:D41"/>
    <mergeCell ref="C42:D42"/>
    <mergeCell ref="A1:C3"/>
    <mergeCell ref="N16:O16"/>
    <mergeCell ref="N7:O7"/>
    <mergeCell ref="N8:O8"/>
    <mergeCell ref="N9:O9"/>
    <mergeCell ref="N10:O10"/>
    <mergeCell ref="N11:O11"/>
    <mergeCell ref="N12:O12"/>
    <mergeCell ref="N13:O13"/>
    <mergeCell ref="N14:O14"/>
    <mergeCell ref="N15:O15"/>
    <mergeCell ref="D1:P1"/>
    <mergeCell ref="D2:P2"/>
    <mergeCell ref="D3:P3"/>
    <mergeCell ref="L15:M15"/>
    <mergeCell ref="P12:T12"/>
    <mergeCell ref="P13:T13"/>
    <mergeCell ref="C22:D22"/>
    <mergeCell ref="C23:D23"/>
    <mergeCell ref="C24:D24"/>
    <mergeCell ref="C25:D25"/>
    <mergeCell ref="C26:D26"/>
    <mergeCell ref="C27:D27"/>
    <mergeCell ref="C28:D28"/>
    <mergeCell ref="P24:Q24"/>
    <mergeCell ref="A22:B22"/>
    <mergeCell ref="G22:H22"/>
    <mergeCell ref="G23:H23"/>
    <mergeCell ref="G24:H24"/>
    <mergeCell ref="G25:H25"/>
    <mergeCell ref="G26:H26"/>
    <mergeCell ref="G27:H27"/>
    <mergeCell ref="G28:H28"/>
    <mergeCell ref="A25:B25"/>
    <mergeCell ref="A26:B26"/>
    <mergeCell ref="A27:B27"/>
    <mergeCell ref="A28:B28"/>
    <mergeCell ref="A23:B23"/>
    <mergeCell ref="A24:B24"/>
    <mergeCell ref="P28:Q28"/>
    <mergeCell ref="J25:K25"/>
    <mergeCell ref="C29:D29"/>
    <mergeCell ref="C30:D30"/>
    <mergeCell ref="C31:D31"/>
    <mergeCell ref="C32:D32"/>
    <mergeCell ref="C33:D33"/>
    <mergeCell ref="C34:D34"/>
    <mergeCell ref="C35:D35"/>
    <mergeCell ref="P40:Q40"/>
    <mergeCell ref="P30:Q30"/>
    <mergeCell ref="P31:Q31"/>
    <mergeCell ref="P29:Q29"/>
    <mergeCell ref="J30:K30"/>
    <mergeCell ref="G29:H29"/>
    <mergeCell ref="G32:H32"/>
    <mergeCell ref="G33:H33"/>
    <mergeCell ref="G34:H34"/>
    <mergeCell ref="G35:H35"/>
    <mergeCell ref="C36:D36"/>
    <mergeCell ref="C37:D37"/>
    <mergeCell ref="J33:K33"/>
    <mergeCell ref="J32:K32"/>
    <mergeCell ref="A29:B29"/>
    <mergeCell ref="A30:B30"/>
    <mergeCell ref="A31:B31"/>
    <mergeCell ref="A32:B32"/>
    <mergeCell ref="A33:B33"/>
    <mergeCell ref="A42:B42"/>
    <mergeCell ref="A37:B37"/>
    <mergeCell ref="A38:B38"/>
    <mergeCell ref="A39:B39"/>
    <mergeCell ref="A41:B41"/>
    <mergeCell ref="C19:D21"/>
    <mergeCell ref="Q1:T3"/>
    <mergeCell ref="A53:J53"/>
    <mergeCell ref="P52:Q52"/>
    <mergeCell ref="P53:Q53"/>
    <mergeCell ref="C47:D47"/>
    <mergeCell ref="C48:D48"/>
    <mergeCell ref="C50:D50"/>
    <mergeCell ref="J45:K45"/>
    <mergeCell ref="A7:C7"/>
    <mergeCell ref="B8:C8"/>
    <mergeCell ref="B9:C9"/>
    <mergeCell ref="B10:C10"/>
    <mergeCell ref="B11:C11"/>
    <mergeCell ref="B12:C12"/>
    <mergeCell ref="B13:C13"/>
    <mergeCell ref="B14:C14"/>
    <mergeCell ref="B15:C15"/>
    <mergeCell ref="P47:Q47"/>
    <mergeCell ref="P48:Q48"/>
    <mergeCell ref="P50:Q50"/>
    <mergeCell ref="P32:Q32"/>
    <mergeCell ref="P39:Q39"/>
    <mergeCell ref="P33:Q33"/>
    <mergeCell ref="A48:B48"/>
    <mergeCell ref="A6:T6"/>
    <mergeCell ref="A4:T4"/>
    <mergeCell ref="A5:T5"/>
    <mergeCell ref="A17:T17"/>
    <mergeCell ref="A18:T18"/>
    <mergeCell ref="I13:K13"/>
    <mergeCell ref="I14:K14"/>
    <mergeCell ref="I15:K15"/>
    <mergeCell ref="L14:M14"/>
    <mergeCell ref="I12:K12"/>
    <mergeCell ref="A16:G16"/>
    <mergeCell ref="P7:T7"/>
    <mergeCell ref="P8:T8"/>
    <mergeCell ref="P16:T16"/>
    <mergeCell ref="P9:T9"/>
    <mergeCell ref="P10:T10"/>
    <mergeCell ref="P11:T11"/>
    <mergeCell ref="P42:Q42"/>
    <mergeCell ref="P43:Q43"/>
    <mergeCell ref="P44:Q44"/>
    <mergeCell ref="P45:Q45"/>
    <mergeCell ref="P46:Q46"/>
    <mergeCell ref="A19:B21"/>
    <mergeCell ref="P41:Q41"/>
    <mergeCell ref="P23:Q23"/>
    <mergeCell ref="J24:K24"/>
    <mergeCell ref="J34:K34"/>
    <mergeCell ref="J35:K35"/>
    <mergeCell ref="J36:K36"/>
    <mergeCell ref="J37:K37"/>
    <mergeCell ref="P25:Q25"/>
    <mergeCell ref="P38:Q38"/>
    <mergeCell ref="P34:Q34"/>
    <mergeCell ref="P26:Q26"/>
    <mergeCell ref="P27:Q27"/>
    <mergeCell ref="J29:K29"/>
    <mergeCell ref="J26:K26"/>
    <mergeCell ref="J27:K27"/>
    <mergeCell ref="J28:K28"/>
    <mergeCell ref="P19:Q19"/>
    <mergeCell ref="I16:K16"/>
    <mergeCell ref="P35:Q35"/>
    <mergeCell ref="P36:Q36"/>
    <mergeCell ref="P37:Q37"/>
    <mergeCell ref="L12:M12"/>
    <mergeCell ref="L13:M13"/>
    <mergeCell ref="L7:M7"/>
    <mergeCell ref="L16:M16"/>
    <mergeCell ref="L8:M8"/>
    <mergeCell ref="L9:M9"/>
    <mergeCell ref="L10:M10"/>
    <mergeCell ref="L11:M11"/>
    <mergeCell ref="I7:K7"/>
    <mergeCell ref="I8:K8"/>
    <mergeCell ref="I9:K9"/>
    <mergeCell ref="I10:K10"/>
    <mergeCell ref="I11:K11"/>
    <mergeCell ref="P20:Q20"/>
    <mergeCell ref="P21:Q21"/>
    <mergeCell ref="P22:Q22"/>
    <mergeCell ref="P14:T14"/>
    <mergeCell ref="P15:T15"/>
    <mergeCell ref="J31:K31"/>
    <mergeCell ref="A52:J52"/>
    <mergeCell ref="A51:J51"/>
    <mergeCell ref="D7:H7"/>
    <mergeCell ref="D8:H8"/>
    <mergeCell ref="D9:H9"/>
    <mergeCell ref="D10:H10"/>
    <mergeCell ref="D11:H11"/>
    <mergeCell ref="D12:H12"/>
    <mergeCell ref="D13:H13"/>
    <mergeCell ref="D14:H14"/>
    <mergeCell ref="D15:H15"/>
    <mergeCell ref="G39:H39"/>
    <mergeCell ref="G40:H40"/>
    <mergeCell ref="G41:H41"/>
    <mergeCell ref="G42:H42"/>
    <mergeCell ref="G43:H43"/>
    <mergeCell ref="G44:H44"/>
    <mergeCell ref="G45:H45"/>
    <mergeCell ref="G46:H46"/>
    <mergeCell ref="G47:H47"/>
    <mergeCell ref="G30:H30"/>
    <mergeCell ref="G31:H31"/>
    <mergeCell ref="A50:B50"/>
    <mergeCell ref="G50:H50"/>
  </mergeCells>
  <phoneticPr fontId="29" type="noConversion"/>
  <conditionalFormatting sqref="E22:E50">
    <cfRule type="duplicateValues" dxfId="15" priority="7"/>
  </conditionalFormatting>
  <conditionalFormatting sqref="J22:K50">
    <cfRule type="expression" dxfId="14" priority="1">
      <formula>IF(G22:H50="PSA-SL",(J22:K50)&gt;0)</formula>
    </cfRule>
    <cfRule type="expression" dxfId="13" priority="2">
      <formula>IF(G22:H50="Alloc.-SL",(J22:K50)&gt;0)</formula>
    </cfRule>
    <cfRule type="expression" dxfId="12" priority="3">
      <formula>IF(G22:H50="SL",(J22:K50)&gt;0)</formula>
    </cfRule>
  </conditionalFormatting>
  <conditionalFormatting sqref="L51:T53">
    <cfRule type="cellIs" dxfId="11" priority="4" operator="lessThan">
      <formula>0</formula>
    </cfRule>
  </conditionalFormatting>
  <dataValidations count="2">
    <dataValidation type="whole" allowBlank="1" showInputMessage="1" showErrorMessage="1" errorTitle="Ownership Interval (Upper) Error" error="The Ownership Interval (Upper) must be a whole number between 0 and 6 characters. Text is not allowed." sqref="L8:M15" xr:uid="{0F55CEC1-0EE0-4CAC-8DA2-4119EFEC3A9D}">
      <formula1>0</formula1>
      <formula2>999999</formula2>
    </dataValidation>
    <dataValidation type="whole" allowBlank="1" showInputMessage="1" showErrorMessage="1" errorTitle="Ownership Interval (Lower) Error" error="The Ownership Interval (Lower) must be a whole number between 0 and 6 characters. Text is not allowed." sqref="N8:O15" xr:uid="{20D38BF1-0C9D-4BB0-BCB6-99FE3ED8AA00}">
      <formula1>0</formula1>
      <formula2>999999</formula2>
    </dataValidation>
  </dataValidations>
  <printOptions horizontalCentered="1"/>
  <pageMargins left="0.25" right="0.25" top="0.5" bottom="0.5" header="0.3" footer="0.3"/>
  <pageSetup fitToWidth="0" fitToHeight="0" orientation="portrait" r:id="rId1"/>
  <headerFooter>
    <oddHeader>&amp;R&amp;7 3/18/2025</oddHeader>
  </headerFooter>
  <ignoredErrors>
    <ignoredError sqref="L21:T21"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WR-38 Yes or No Error" error="Please select Yes or No if the wellbore has an approved SWR-38 Exception." xr:uid="{00000000-0002-0000-0100-000000000000}">
          <x14:formula1>
            <xm:f>DropDown!$Q$14:$Q$16</xm:f>
          </x14:formula1>
          <xm:sqref>I22:I50</xm:sqref>
        </x14:dataValidation>
        <x14:dataValidation type="list" allowBlank="1" showInputMessage="1" showErrorMessage="1" errorTitle="Profile Error" error="Please choose a Wellbore Profile from the dropdown menu." xr:uid="{00000000-0002-0000-0100-000001000000}">
          <x14:formula1>
            <xm:f>DropDown!$C$14:$C$22</xm:f>
          </x14:formula1>
          <xm:sqref>G22:H50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L63"/>
  <sheetViews>
    <sheetView showGridLines="0" showRowColHeaders="0" showRuler="0" view="pageLayout" zoomScale="175" zoomScaleNormal="160" zoomScaleSheetLayoutView="200" zoomScalePageLayoutView="175" workbookViewId="0">
      <selection activeCell="A6" sqref="A6:L6"/>
    </sheetView>
  </sheetViews>
  <sheetFormatPr defaultColWidth="8.85546875" defaultRowHeight="9" x14ac:dyDescent="0.15"/>
  <cols>
    <col min="1" max="1" width="12.7109375" style="1" customWidth="1"/>
    <col min="2" max="2" width="6.42578125" style="1" customWidth="1"/>
    <col min="3" max="3" width="2.5703125" style="1" customWidth="1"/>
    <col min="4" max="4" width="7" style="1" customWidth="1"/>
    <col min="5" max="5" width="28" style="1" customWidth="1"/>
    <col min="6" max="6" width="9.5703125" style="1" customWidth="1"/>
    <col min="7" max="7" width="2.5703125" style="1" customWidth="1"/>
    <col min="8" max="8" width="7" style="1" customWidth="1"/>
    <col min="9" max="9" width="6.42578125" style="1" customWidth="1"/>
    <col min="10" max="10" width="2.5703125" style="1" customWidth="1"/>
    <col min="11" max="11" width="7.5703125" style="1" customWidth="1"/>
    <col min="12" max="12" width="8.85546875" style="1" customWidth="1"/>
    <col min="13" max="16384" width="8.85546875" style="1"/>
  </cols>
  <sheetData>
    <row r="1" spans="1:12" s="9" customFormat="1" ht="25.5" customHeight="1" x14ac:dyDescent="0.25">
      <c r="A1" s="123"/>
      <c r="B1" s="123"/>
      <c r="C1" s="164" t="s">
        <v>29</v>
      </c>
      <c r="D1" s="164"/>
      <c r="E1" s="164"/>
      <c r="F1" s="164"/>
      <c r="G1" s="164"/>
      <c r="H1" s="164"/>
      <c r="I1" s="164"/>
      <c r="J1" s="133" t="s">
        <v>415</v>
      </c>
      <c r="K1" s="133"/>
      <c r="L1" s="133"/>
    </row>
    <row r="2" spans="1:12" ht="36" customHeight="1" x14ac:dyDescent="0.15">
      <c r="A2" s="123"/>
      <c r="B2" s="123"/>
      <c r="C2" s="137" t="s">
        <v>96</v>
      </c>
      <c r="D2" s="137"/>
      <c r="E2" s="137"/>
      <c r="F2" s="137"/>
      <c r="G2" s="137"/>
      <c r="H2" s="137"/>
      <c r="I2" s="137"/>
      <c r="J2" s="133"/>
      <c r="K2" s="133"/>
      <c r="L2" s="133"/>
    </row>
    <row r="3" spans="1:12" ht="18" customHeight="1" x14ac:dyDescent="0.15">
      <c r="A3" s="123"/>
      <c r="B3" s="123"/>
      <c r="C3" s="138" t="s">
        <v>30</v>
      </c>
      <c r="D3" s="138"/>
      <c r="E3" s="138"/>
      <c r="F3" s="138"/>
      <c r="G3" s="138"/>
      <c r="H3" s="138"/>
      <c r="I3" s="138"/>
      <c r="J3" s="133"/>
      <c r="K3" s="133"/>
      <c r="L3" s="133"/>
    </row>
    <row r="4" spans="1:12" ht="7.35" customHeight="1" x14ac:dyDescent="0.15">
      <c r="A4" s="140"/>
      <c r="B4" s="140"/>
      <c r="C4" s="140"/>
      <c r="D4" s="140"/>
      <c r="E4" s="140"/>
      <c r="F4" s="140"/>
      <c r="G4" s="140"/>
      <c r="H4" s="140"/>
      <c r="I4" s="140"/>
      <c r="J4" s="140"/>
      <c r="K4" s="140"/>
      <c r="L4" s="140"/>
    </row>
    <row r="5" spans="1:12" ht="36" customHeight="1" x14ac:dyDescent="0.15">
      <c r="A5" s="87" t="s">
        <v>44</v>
      </c>
      <c r="B5" s="237"/>
      <c r="C5" s="237"/>
      <c r="D5" s="237"/>
      <c r="E5" s="237"/>
      <c r="F5" s="237"/>
      <c r="G5" s="237"/>
      <c r="H5" s="237"/>
      <c r="I5" s="237"/>
      <c r="J5" s="237"/>
      <c r="K5" s="237"/>
      <c r="L5" s="237"/>
    </row>
    <row r="6" spans="1:12" ht="21.75" customHeight="1" x14ac:dyDescent="0.15">
      <c r="A6" s="238" t="s">
        <v>411</v>
      </c>
      <c r="B6" s="239"/>
      <c r="C6" s="239"/>
      <c r="D6" s="239"/>
      <c r="E6" s="239"/>
      <c r="F6" s="239"/>
      <c r="G6" s="239"/>
      <c r="H6" s="239"/>
      <c r="I6" s="239"/>
      <c r="J6" s="239"/>
      <c r="K6" s="239"/>
      <c r="L6" s="240"/>
    </row>
    <row r="7" spans="1:12" ht="36" customHeight="1" x14ac:dyDescent="0.15">
      <c r="A7" s="19" t="s">
        <v>42</v>
      </c>
      <c r="B7" s="235" t="s">
        <v>28</v>
      </c>
      <c r="C7" s="236"/>
      <c r="D7" s="53" t="s">
        <v>92</v>
      </c>
      <c r="E7" s="20" t="s">
        <v>12</v>
      </c>
      <c r="F7" s="235" t="s">
        <v>13</v>
      </c>
      <c r="G7" s="236"/>
      <c r="H7" s="53" t="s">
        <v>23</v>
      </c>
      <c r="I7" s="54" t="s">
        <v>24</v>
      </c>
      <c r="J7" s="235" t="s">
        <v>34</v>
      </c>
      <c r="K7" s="241"/>
      <c r="L7" s="236"/>
    </row>
    <row r="8" spans="1:12" ht="10.7" customHeight="1" x14ac:dyDescent="0.15">
      <c r="A8" s="65"/>
      <c r="B8" s="105"/>
      <c r="C8" s="106"/>
      <c r="D8" s="66"/>
      <c r="E8" s="67"/>
      <c r="F8" s="228"/>
      <c r="G8" s="229"/>
      <c r="H8" s="61"/>
      <c r="I8" s="68"/>
      <c r="J8" s="230"/>
      <c r="K8" s="230"/>
      <c r="L8" s="230"/>
    </row>
    <row r="9" spans="1:12" ht="10.7" customHeight="1" x14ac:dyDescent="0.15">
      <c r="A9" s="65"/>
      <c r="B9" s="105"/>
      <c r="C9" s="106"/>
      <c r="D9" s="66"/>
      <c r="E9" s="67"/>
      <c r="F9" s="228"/>
      <c r="G9" s="229"/>
      <c r="H9" s="61"/>
      <c r="I9" s="68"/>
      <c r="J9" s="230"/>
      <c r="K9" s="230"/>
      <c r="L9" s="230"/>
    </row>
    <row r="10" spans="1:12" ht="10.7" customHeight="1" x14ac:dyDescent="0.15">
      <c r="A10" s="65"/>
      <c r="B10" s="105"/>
      <c r="C10" s="106"/>
      <c r="D10" s="66"/>
      <c r="E10" s="67"/>
      <c r="F10" s="228"/>
      <c r="G10" s="229"/>
      <c r="H10" s="61"/>
      <c r="I10" s="68"/>
      <c r="J10" s="230"/>
      <c r="K10" s="230"/>
      <c r="L10" s="230"/>
    </row>
    <row r="11" spans="1:12" ht="10.7" customHeight="1" x14ac:dyDescent="0.15">
      <c r="A11" s="65"/>
      <c r="B11" s="105"/>
      <c r="C11" s="106"/>
      <c r="D11" s="66"/>
      <c r="E11" s="67"/>
      <c r="F11" s="228"/>
      <c r="G11" s="229"/>
      <c r="H11" s="61"/>
      <c r="I11" s="68"/>
      <c r="J11" s="230"/>
      <c r="K11" s="230"/>
      <c r="L11" s="230"/>
    </row>
    <row r="12" spans="1:12" ht="10.7" customHeight="1" x14ac:dyDescent="0.15">
      <c r="A12" s="65"/>
      <c r="B12" s="105"/>
      <c r="C12" s="106"/>
      <c r="D12" s="66"/>
      <c r="E12" s="67"/>
      <c r="F12" s="228"/>
      <c r="G12" s="229"/>
      <c r="H12" s="61"/>
      <c r="I12" s="68"/>
      <c r="J12" s="230"/>
      <c r="K12" s="230"/>
      <c r="L12" s="230"/>
    </row>
    <row r="13" spans="1:12" ht="10.7" customHeight="1" x14ac:dyDescent="0.15">
      <c r="A13" s="65"/>
      <c r="B13" s="105"/>
      <c r="C13" s="106"/>
      <c r="D13" s="66"/>
      <c r="E13" s="67"/>
      <c r="F13" s="228"/>
      <c r="G13" s="229"/>
      <c r="H13" s="61"/>
      <c r="I13" s="68"/>
      <c r="J13" s="230"/>
      <c r="K13" s="230"/>
      <c r="L13" s="230"/>
    </row>
    <row r="14" spans="1:12" ht="10.7" customHeight="1" x14ac:dyDescent="0.15">
      <c r="A14" s="65"/>
      <c r="B14" s="105"/>
      <c r="C14" s="106"/>
      <c r="D14" s="66"/>
      <c r="E14" s="67"/>
      <c r="F14" s="228"/>
      <c r="G14" s="229"/>
      <c r="H14" s="61"/>
      <c r="I14" s="68"/>
      <c r="J14" s="230"/>
      <c r="K14" s="230"/>
      <c r="L14" s="230"/>
    </row>
    <row r="15" spans="1:12" ht="10.7" customHeight="1" x14ac:dyDescent="0.15">
      <c r="A15" s="65"/>
      <c r="B15" s="105"/>
      <c r="C15" s="106"/>
      <c r="D15" s="66"/>
      <c r="E15" s="67"/>
      <c r="F15" s="228"/>
      <c r="G15" s="229"/>
      <c r="H15" s="61"/>
      <c r="I15" s="68"/>
      <c r="J15" s="230"/>
      <c r="K15" s="230"/>
      <c r="L15" s="230"/>
    </row>
    <row r="16" spans="1:12" ht="10.7" customHeight="1" x14ac:dyDescent="0.15">
      <c r="A16" s="65"/>
      <c r="B16" s="105"/>
      <c r="C16" s="106"/>
      <c r="D16" s="66"/>
      <c r="E16" s="67"/>
      <c r="F16" s="228"/>
      <c r="G16" s="229"/>
      <c r="H16" s="61"/>
      <c r="I16" s="68"/>
      <c r="J16" s="230"/>
      <c r="K16" s="230"/>
      <c r="L16" s="230"/>
    </row>
    <row r="17" spans="1:12" ht="10.7" customHeight="1" x14ac:dyDescent="0.15">
      <c r="A17" s="65"/>
      <c r="B17" s="105"/>
      <c r="C17" s="106"/>
      <c r="D17" s="66"/>
      <c r="E17" s="67"/>
      <c r="F17" s="228"/>
      <c r="G17" s="229"/>
      <c r="H17" s="61"/>
      <c r="I17" s="68"/>
      <c r="J17" s="230"/>
      <c r="K17" s="230"/>
      <c r="L17" s="230"/>
    </row>
    <row r="18" spans="1:12" ht="10.7" customHeight="1" x14ac:dyDescent="0.15">
      <c r="A18" s="65"/>
      <c r="B18" s="105"/>
      <c r="C18" s="106"/>
      <c r="D18" s="66"/>
      <c r="E18" s="67"/>
      <c r="F18" s="228"/>
      <c r="G18" s="229"/>
      <c r="H18" s="61"/>
      <c r="I18" s="68"/>
      <c r="J18" s="230"/>
      <c r="K18" s="230"/>
      <c r="L18" s="230"/>
    </row>
    <row r="19" spans="1:12" ht="10.7" customHeight="1" x14ac:dyDescent="0.15">
      <c r="A19" s="65"/>
      <c r="B19" s="105"/>
      <c r="C19" s="106"/>
      <c r="D19" s="66"/>
      <c r="E19" s="67"/>
      <c r="F19" s="228"/>
      <c r="G19" s="229"/>
      <c r="H19" s="61"/>
      <c r="I19" s="68"/>
      <c r="J19" s="230"/>
      <c r="K19" s="230"/>
      <c r="L19" s="230"/>
    </row>
    <row r="20" spans="1:12" ht="10.7" customHeight="1" x14ac:dyDescent="0.15">
      <c r="A20" s="65"/>
      <c r="B20" s="105"/>
      <c r="C20" s="106"/>
      <c r="D20" s="66"/>
      <c r="E20" s="67"/>
      <c r="F20" s="228"/>
      <c r="G20" s="229"/>
      <c r="H20" s="61"/>
      <c r="I20" s="68"/>
      <c r="J20" s="230"/>
      <c r="K20" s="230"/>
      <c r="L20" s="230"/>
    </row>
    <row r="21" spans="1:12" ht="10.7" customHeight="1" x14ac:dyDescent="0.15">
      <c r="A21" s="65"/>
      <c r="B21" s="105"/>
      <c r="C21" s="106"/>
      <c r="D21" s="66"/>
      <c r="E21" s="67"/>
      <c r="F21" s="228"/>
      <c r="G21" s="229"/>
      <c r="H21" s="61"/>
      <c r="I21" s="68"/>
      <c r="J21" s="230"/>
      <c r="K21" s="230"/>
      <c r="L21" s="230"/>
    </row>
    <row r="22" spans="1:12" ht="10.7" customHeight="1" x14ac:dyDescent="0.15">
      <c r="A22" s="65"/>
      <c r="B22" s="105"/>
      <c r="C22" s="106"/>
      <c r="D22" s="66"/>
      <c r="E22" s="67"/>
      <c r="F22" s="228"/>
      <c r="G22" s="229"/>
      <c r="H22" s="61"/>
      <c r="I22" s="68"/>
      <c r="J22" s="230"/>
      <c r="K22" s="230"/>
      <c r="L22" s="230"/>
    </row>
    <row r="23" spans="1:12" ht="10.7" customHeight="1" x14ac:dyDescent="0.15">
      <c r="A23" s="65"/>
      <c r="B23" s="105"/>
      <c r="C23" s="106"/>
      <c r="D23" s="66"/>
      <c r="E23" s="67"/>
      <c r="F23" s="228"/>
      <c r="G23" s="229"/>
      <c r="H23" s="61"/>
      <c r="I23" s="68"/>
      <c r="J23" s="230"/>
      <c r="K23" s="230"/>
      <c r="L23" s="230"/>
    </row>
    <row r="24" spans="1:12" ht="10.7" customHeight="1" x14ac:dyDescent="0.15">
      <c r="A24" s="65"/>
      <c r="B24" s="105"/>
      <c r="C24" s="106"/>
      <c r="D24" s="66"/>
      <c r="E24" s="67"/>
      <c r="F24" s="228"/>
      <c r="G24" s="229"/>
      <c r="H24" s="61"/>
      <c r="I24" s="68"/>
      <c r="J24" s="230"/>
      <c r="K24" s="230"/>
      <c r="L24" s="230"/>
    </row>
    <row r="25" spans="1:12" ht="10.7" customHeight="1" x14ac:dyDescent="0.15">
      <c r="A25" s="65"/>
      <c r="B25" s="105"/>
      <c r="C25" s="106"/>
      <c r="D25" s="66"/>
      <c r="E25" s="67"/>
      <c r="F25" s="228"/>
      <c r="G25" s="229"/>
      <c r="H25" s="61"/>
      <c r="I25" s="68"/>
      <c r="J25" s="230"/>
      <c r="K25" s="230"/>
      <c r="L25" s="230"/>
    </row>
    <row r="26" spans="1:12" ht="10.7" customHeight="1" x14ac:dyDescent="0.15">
      <c r="A26" s="65"/>
      <c r="B26" s="105"/>
      <c r="C26" s="106"/>
      <c r="D26" s="66"/>
      <c r="E26" s="67"/>
      <c r="F26" s="228"/>
      <c r="G26" s="229"/>
      <c r="H26" s="61"/>
      <c r="I26" s="68"/>
      <c r="J26" s="230"/>
      <c r="K26" s="230"/>
      <c r="L26" s="230"/>
    </row>
    <row r="27" spans="1:12" ht="10.7" customHeight="1" x14ac:dyDescent="0.15">
      <c r="A27" s="65"/>
      <c r="B27" s="105"/>
      <c r="C27" s="106"/>
      <c r="D27" s="66"/>
      <c r="E27" s="67"/>
      <c r="F27" s="228"/>
      <c r="G27" s="229"/>
      <c r="H27" s="61"/>
      <c r="I27" s="68"/>
      <c r="J27" s="230"/>
      <c r="K27" s="230"/>
      <c r="L27" s="230"/>
    </row>
    <row r="28" spans="1:12" ht="10.7" customHeight="1" x14ac:dyDescent="0.15">
      <c r="A28" s="65"/>
      <c r="B28" s="105"/>
      <c r="C28" s="106"/>
      <c r="D28" s="66"/>
      <c r="E28" s="67"/>
      <c r="F28" s="228"/>
      <c r="G28" s="229"/>
      <c r="H28" s="61"/>
      <c r="I28" s="68"/>
      <c r="J28" s="230"/>
      <c r="K28" s="230"/>
      <c r="L28" s="230"/>
    </row>
    <row r="29" spans="1:12" ht="10.7" customHeight="1" x14ac:dyDescent="0.15">
      <c r="A29" s="65"/>
      <c r="B29" s="105"/>
      <c r="C29" s="106"/>
      <c r="D29" s="66"/>
      <c r="E29" s="67"/>
      <c r="F29" s="228"/>
      <c r="G29" s="229"/>
      <c r="H29" s="61"/>
      <c r="I29" s="68"/>
      <c r="J29" s="230"/>
      <c r="K29" s="230"/>
      <c r="L29" s="230"/>
    </row>
    <row r="30" spans="1:12" ht="10.7" customHeight="1" x14ac:dyDescent="0.15">
      <c r="A30" s="65"/>
      <c r="B30" s="105"/>
      <c r="C30" s="106"/>
      <c r="D30" s="66"/>
      <c r="E30" s="67"/>
      <c r="F30" s="228"/>
      <c r="G30" s="229"/>
      <c r="H30" s="61"/>
      <c r="I30" s="68"/>
      <c r="J30" s="230"/>
      <c r="K30" s="230"/>
      <c r="L30" s="230"/>
    </row>
    <row r="31" spans="1:12" ht="10.7" customHeight="1" x14ac:dyDescent="0.15">
      <c r="A31" s="65"/>
      <c r="B31" s="105"/>
      <c r="C31" s="106"/>
      <c r="D31" s="66"/>
      <c r="E31" s="67"/>
      <c r="F31" s="228"/>
      <c r="G31" s="229"/>
      <c r="H31" s="61"/>
      <c r="I31" s="68"/>
      <c r="J31" s="230"/>
      <c r="K31" s="230"/>
      <c r="L31" s="230"/>
    </row>
    <row r="32" spans="1:12" ht="10.7" customHeight="1" x14ac:dyDescent="0.15">
      <c r="A32" s="65"/>
      <c r="B32" s="105"/>
      <c r="C32" s="106"/>
      <c r="D32" s="66"/>
      <c r="E32" s="67"/>
      <c r="F32" s="228"/>
      <c r="G32" s="229"/>
      <c r="H32" s="61"/>
      <c r="I32" s="68"/>
      <c r="J32" s="230"/>
      <c r="K32" s="230"/>
      <c r="L32" s="230"/>
    </row>
    <row r="33" spans="1:12" ht="10.7" customHeight="1" x14ac:dyDescent="0.15">
      <c r="A33" s="65"/>
      <c r="B33" s="105"/>
      <c r="C33" s="106"/>
      <c r="D33" s="66"/>
      <c r="E33" s="67"/>
      <c r="F33" s="228"/>
      <c r="G33" s="229"/>
      <c r="H33" s="61"/>
      <c r="I33" s="68"/>
      <c r="J33" s="230"/>
      <c r="K33" s="230"/>
      <c r="L33" s="230"/>
    </row>
    <row r="34" spans="1:12" ht="10.7" customHeight="1" x14ac:dyDescent="0.15">
      <c r="A34" s="65"/>
      <c r="B34" s="105"/>
      <c r="C34" s="106"/>
      <c r="D34" s="66"/>
      <c r="E34" s="67"/>
      <c r="F34" s="228"/>
      <c r="G34" s="229"/>
      <c r="H34" s="61"/>
      <c r="I34" s="68"/>
      <c r="J34" s="230"/>
      <c r="K34" s="230"/>
      <c r="L34" s="230"/>
    </row>
    <row r="35" spans="1:12" ht="10.7" customHeight="1" x14ac:dyDescent="0.15">
      <c r="A35" s="65"/>
      <c r="B35" s="105"/>
      <c r="C35" s="106"/>
      <c r="D35" s="66"/>
      <c r="E35" s="67"/>
      <c r="F35" s="228"/>
      <c r="G35" s="229"/>
      <c r="H35" s="61"/>
      <c r="I35" s="68"/>
      <c r="J35" s="230"/>
      <c r="K35" s="230"/>
      <c r="L35" s="230"/>
    </row>
    <row r="36" spans="1:12" ht="10.7" customHeight="1" x14ac:dyDescent="0.15">
      <c r="A36" s="65"/>
      <c r="B36" s="105"/>
      <c r="C36" s="106"/>
      <c r="D36" s="66"/>
      <c r="E36" s="67"/>
      <c r="F36" s="228"/>
      <c r="G36" s="229"/>
      <c r="H36" s="61"/>
      <c r="I36" s="68"/>
      <c r="J36" s="230"/>
      <c r="K36" s="230"/>
      <c r="L36" s="230"/>
    </row>
    <row r="37" spans="1:12" ht="10.7" customHeight="1" x14ac:dyDescent="0.15">
      <c r="A37" s="65"/>
      <c r="B37" s="105"/>
      <c r="C37" s="106"/>
      <c r="D37" s="66"/>
      <c r="E37" s="67"/>
      <c r="F37" s="228"/>
      <c r="G37" s="229"/>
      <c r="H37" s="61"/>
      <c r="I37" s="68"/>
      <c r="J37" s="230"/>
      <c r="K37" s="230"/>
      <c r="L37" s="230"/>
    </row>
    <row r="38" spans="1:12" ht="10.7" customHeight="1" x14ac:dyDescent="0.15">
      <c r="A38" s="65"/>
      <c r="B38" s="105"/>
      <c r="C38" s="106"/>
      <c r="D38" s="66"/>
      <c r="E38" s="67"/>
      <c r="F38" s="228"/>
      <c r="G38" s="229"/>
      <c r="H38" s="61"/>
      <c r="I38" s="68"/>
      <c r="J38" s="230"/>
      <c r="K38" s="230"/>
      <c r="L38" s="230"/>
    </row>
    <row r="39" spans="1:12" ht="10.7" customHeight="1" x14ac:dyDescent="0.15">
      <c r="A39" s="65"/>
      <c r="B39" s="105"/>
      <c r="C39" s="106"/>
      <c r="D39" s="66"/>
      <c r="E39" s="67"/>
      <c r="F39" s="228"/>
      <c r="G39" s="229"/>
      <c r="H39" s="61"/>
      <c r="I39" s="68"/>
      <c r="J39" s="230"/>
      <c r="K39" s="230"/>
      <c r="L39" s="230"/>
    </row>
    <row r="40" spans="1:12" ht="10.7" customHeight="1" x14ac:dyDescent="0.15">
      <c r="A40" s="65"/>
      <c r="B40" s="105"/>
      <c r="C40" s="106"/>
      <c r="D40" s="66"/>
      <c r="E40" s="67"/>
      <c r="F40" s="228"/>
      <c r="G40" s="229"/>
      <c r="H40" s="61"/>
      <c r="I40" s="68"/>
      <c r="J40" s="230"/>
      <c r="K40" s="230"/>
      <c r="L40" s="230"/>
    </row>
    <row r="41" spans="1:12" ht="10.7" customHeight="1" x14ac:dyDescent="0.15">
      <c r="A41" s="65"/>
      <c r="B41" s="105"/>
      <c r="C41" s="106"/>
      <c r="D41" s="66"/>
      <c r="E41" s="67"/>
      <c r="F41" s="228"/>
      <c r="G41" s="229"/>
      <c r="H41" s="61"/>
      <c r="I41" s="68"/>
      <c r="J41" s="230"/>
      <c r="K41" s="230"/>
      <c r="L41" s="230"/>
    </row>
    <row r="42" spans="1:12" ht="10.7" customHeight="1" x14ac:dyDescent="0.15">
      <c r="A42" s="65"/>
      <c r="B42" s="105"/>
      <c r="C42" s="106"/>
      <c r="D42" s="66"/>
      <c r="E42" s="67"/>
      <c r="F42" s="228"/>
      <c r="G42" s="229"/>
      <c r="H42" s="61"/>
      <c r="I42" s="68"/>
      <c r="J42" s="230"/>
      <c r="K42" s="230"/>
      <c r="L42" s="230"/>
    </row>
    <row r="43" spans="1:12" ht="10.7" customHeight="1" x14ac:dyDescent="0.15">
      <c r="A43" s="65"/>
      <c r="B43" s="105"/>
      <c r="C43" s="106"/>
      <c r="D43" s="66"/>
      <c r="E43" s="67"/>
      <c r="F43" s="228"/>
      <c r="G43" s="229"/>
      <c r="H43" s="61"/>
      <c r="I43" s="68"/>
      <c r="J43" s="230"/>
      <c r="K43" s="230"/>
      <c r="L43" s="230"/>
    </row>
    <row r="44" spans="1:12" ht="10.7" customHeight="1" x14ac:dyDescent="0.15">
      <c r="A44" s="65"/>
      <c r="B44" s="105"/>
      <c r="C44" s="106"/>
      <c r="D44" s="66"/>
      <c r="E44" s="67"/>
      <c r="F44" s="228"/>
      <c r="G44" s="229"/>
      <c r="H44" s="61"/>
      <c r="I44" s="68"/>
      <c r="J44" s="230"/>
      <c r="K44" s="230"/>
      <c r="L44" s="230"/>
    </row>
    <row r="45" spans="1:12" ht="10.7" customHeight="1" x14ac:dyDescent="0.15">
      <c r="A45" s="65"/>
      <c r="B45" s="105"/>
      <c r="C45" s="106"/>
      <c r="D45" s="66"/>
      <c r="E45" s="67"/>
      <c r="F45" s="228"/>
      <c r="G45" s="229"/>
      <c r="H45" s="61"/>
      <c r="I45" s="68"/>
      <c r="J45" s="230"/>
      <c r="K45" s="230"/>
      <c r="L45" s="230"/>
    </row>
    <row r="46" spans="1:12" ht="10.7" customHeight="1" x14ac:dyDescent="0.15">
      <c r="A46" s="65"/>
      <c r="B46" s="105"/>
      <c r="C46" s="106"/>
      <c r="D46" s="66"/>
      <c r="E46" s="67"/>
      <c r="F46" s="228"/>
      <c r="G46" s="229"/>
      <c r="H46" s="61"/>
      <c r="I46" s="68"/>
      <c r="J46" s="230"/>
      <c r="K46" s="230"/>
      <c r="L46" s="230"/>
    </row>
    <row r="47" spans="1:12" ht="10.7" customHeight="1" x14ac:dyDescent="0.15">
      <c r="A47" s="65"/>
      <c r="B47" s="105"/>
      <c r="C47" s="106"/>
      <c r="D47" s="66"/>
      <c r="E47" s="67"/>
      <c r="F47" s="228"/>
      <c r="G47" s="229"/>
      <c r="H47" s="61"/>
      <c r="I47" s="68"/>
      <c r="J47" s="230"/>
      <c r="K47" s="230"/>
      <c r="L47" s="230"/>
    </row>
    <row r="48" spans="1:12" ht="10.7" customHeight="1" x14ac:dyDescent="0.15">
      <c r="A48" s="65"/>
      <c r="B48" s="105"/>
      <c r="C48" s="106"/>
      <c r="D48" s="66"/>
      <c r="E48" s="67"/>
      <c r="F48" s="228"/>
      <c r="G48" s="229"/>
      <c r="H48" s="61"/>
      <c r="I48" s="68"/>
      <c r="J48" s="230"/>
      <c r="K48" s="230"/>
      <c r="L48" s="230"/>
    </row>
    <row r="49" spans="1:12" ht="10.7" customHeight="1" x14ac:dyDescent="0.15">
      <c r="A49" s="65"/>
      <c r="B49" s="105"/>
      <c r="C49" s="106"/>
      <c r="D49" s="66"/>
      <c r="E49" s="67"/>
      <c r="F49" s="228"/>
      <c r="G49" s="229"/>
      <c r="H49" s="61"/>
      <c r="I49" s="68"/>
      <c r="J49" s="230"/>
      <c r="K49" s="230"/>
      <c r="L49" s="230"/>
    </row>
    <row r="50" spans="1:12" ht="10.7" customHeight="1" x14ac:dyDescent="0.15">
      <c r="A50" s="65"/>
      <c r="B50" s="105"/>
      <c r="C50" s="106"/>
      <c r="D50" s="66"/>
      <c r="E50" s="67"/>
      <c r="F50" s="228"/>
      <c r="G50" s="229"/>
      <c r="H50" s="61"/>
      <c r="I50" s="68"/>
      <c r="J50" s="230"/>
      <c r="K50" s="230"/>
      <c r="L50" s="230"/>
    </row>
    <row r="51" spans="1:12" ht="10.7" customHeight="1" x14ac:dyDescent="0.15">
      <c r="A51" s="65"/>
      <c r="B51" s="105"/>
      <c r="C51" s="106"/>
      <c r="D51" s="66"/>
      <c r="E51" s="67"/>
      <c r="F51" s="228"/>
      <c r="G51" s="229"/>
      <c r="H51" s="61"/>
      <c r="I51" s="68"/>
      <c r="J51" s="230"/>
      <c r="K51" s="230"/>
      <c r="L51" s="230"/>
    </row>
    <row r="52" spans="1:12" ht="10.7" customHeight="1" x14ac:dyDescent="0.15">
      <c r="A52" s="65"/>
      <c r="B52" s="105"/>
      <c r="C52" s="106"/>
      <c r="D52" s="66"/>
      <c r="E52" s="67"/>
      <c r="F52" s="228"/>
      <c r="G52" s="229"/>
      <c r="H52" s="61"/>
      <c r="I52" s="68"/>
      <c r="J52" s="230"/>
      <c r="K52" s="230"/>
      <c r="L52" s="230"/>
    </row>
    <row r="53" spans="1:12" ht="10.7" customHeight="1" x14ac:dyDescent="0.15">
      <c r="A53" s="231" t="s">
        <v>385</v>
      </c>
      <c r="B53" s="231"/>
      <c r="C53" s="28" t="s">
        <v>384</v>
      </c>
      <c r="D53" s="64" t="str">
        <f>IF($B$8&lt;&gt;"",IF('Form P-16 Page 1'!$K$16="Yes",(SUMIFS($H$8:$H$52,$D$8:$D$52,"Horiz.")+SUMIFS($H$8:$H$52,$D$8:$D$52,"Alloc.")+SUMIFS($H$8:$H$52,$D$8:$D$52,"PSA")),""),"")</f>
        <v/>
      </c>
      <c r="E53" s="162" t="s">
        <v>387</v>
      </c>
      <c r="F53" s="159"/>
      <c r="G53" s="27" t="s">
        <v>384</v>
      </c>
      <c r="H53" s="69" t="str">
        <f>IF($B$8&lt;&gt;"",IF('Form P-16 Page 1'!K16="No",SUMIFS($H$8:$H$52,$D$8:$D$52,"Vert.")+SUMIFS($H$8:$H$52,$D$8:$D$52,"Direc.")+SUMIFS($H$8:$H$52,$D$8:$D$52,"Horiz.")+SUMIFS($H$8:$H$52,$D$8:$D$52,"Alloc.")+SUMIFS($H$8:$H$52,$D$8:$D$52,"PSA"),""),"")</f>
        <v/>
      </c>
      <c r="I53" s="234"/>
      <c r="J53" s="234"/>
      <c r="K53" s="234"/>
      <c r="L53" s="234"/>
    </row>
    <row r="54" spans="1:12" ht="10.7" customHeight="1" x14ac:dyDescent="0.15">
      <c r="A54" s="232" t="s">
        <v>38</v>
      </c>
      <c r="B54" s="232"/>
      <c r="C54" s="29" t="s">
        <v>384</v>
      </c>
      <c r="D54" s="64" t="str">
        <f>IF($B$8&lt;&gt;"",IF('Form P-16 Page 1'!$K$16="Yes",'Form P-16 Page 1'!$C$14-$D$53,""),"")</f>
        <v/>
      </c>
      <c r="E54" s="163" t="s">
        <v>41</v>
      </c>
      <c r="F54" s="160"/>
      <c r="G54" s="23" t="s">
        <v>384</v>
      </c>
      <c r="H54" s="69" t="str">
        <f>IF($B$8&gt;"",IF('Form P-16 Page 1'!$K$16="No",'Form P-16 Page 1'!$C$14-H$53,""),"")</f>
        <v/>
      </c>
      <c r="I54" s="234"/>
      <c r="J54" s="234"/>
      <c r="K54" s="234"/>
      <c r="L54" s="234"/>
    </row>
    <row r="55" spans="1:12" ht="10.7" customHeight="1" x14ac:dyDescent="0.15">
      <c r="A55" s="213" t="s">
        <v>386</v>
      </c>
      <c r="B55" s="233"/>
      <c r="C55" s="29" t="s">
        <v>384</v>
      </c>
      <c r="D55" s="64" t="str">
        <f>IF($B$8&lt;&gt;"",IF('Form P-16 Page 1'!$K$16="Yes",(SUMIFS($H$8:$H$52,$D$8:$D$52,"Vert.")+SUMIFS($H$8:$H$52,$D$8:$D$52,"Direc.")),""),"")</f>
        <v/>
      </c>
      <c r="E55" s="242"/>
      <c r="F55" s="243"/>
      <c r="G55" s="243"/>
      <c r="H55" s="243"/>
      <c r="I55" s="243"/>
      <c r="J55" s="243"/>
      <c r="K55" s="243"/>
      <c r="L55" s="243"/>
    </row>
    <row r="56" spans="1:12" ht="10.7" customHeight="1" x14ac:dyDescent="0.15">
      <c r="A56" s="213" t="s">
        <v>37</v>
      </c>
      <c r="B56" s="213"/>
      <c r="C56" s="29" t="s">
        <v>384</v>
      </c>
      <c r="D56" s="64" t="str">
        <f>IF($B$8&lt;&gt;"",IF('Form P-16 Page 1'!$K$16="Yes",'Form P-16 Page 1'!$C$14-$D$55,""),"")</f>
        <v/>
      </c>
      <c r="E56" s="242"/>
      <c r="F56" s="243"/>
      <c r="G56" s="243"/>
      <c r="H56" s="243"/>
      <c r="I56" s="243"/>
      <c r="J56" s="243"/>
      <c r="K56" s="243"/>
      <c r="L56" s="243"/>
    </row>
    <row r="57" spans="1:12" ht="10.7" customHeight="1" x14ac:dyDescent="0.15">
      <c r="A57" s="107"/>
      <c r="B57" s="107"/>
      <c r="C57" s="107"/>
      <c r="D57" s="107"/>
      <c r="E57" s="107"/>
      <c r="F57" s="107"/>
      <c r="G57" s="107"/>
      <c r="H57" s="107"/>
      <c r="I57" s="107"/>
      <c r="J57" s="107"/>
      <c r="K57" s="107"/>
      <c r="L57" s="107"/>
    </row>
    <row r="58" spans="1:12" ht="10.7" customHeight="1" x14ac:dyDescent="0.15">
      <c r="H58" s="8"/>
    </row>
    <row r="59" spans="1:12" ht="10.7" customHeight="1" x14ac:dyDescent="0.15"/>
    <row r="60" spans="1:12" ht="10.7" customHeight="1" x14ac:dyDescent="0.15"/>
    <row r="61" spans="1:12" ht="10.7" customHeight="1" x14ac:dyDescent="0.15"/>
    <row r="62" spans="1:12" ht="10.7" customHeight="1" x14ac:dyDescent="0.15"/>
    <row r="63" spans="1:12" ht="10.7" customHeight="1" x14ac:dyDescent="0.15"/>
  </sheetData>
  <sheetProtection algorithmName="SHA-512" hashValue="rMpSgdkg0IulJByj/5qdm971Jcg+AviP892En5yOh/Kch/Zl+ngj/KNcDfdBdiQoOi/dMqOejf1NMCW13XK6Ww==" saltValue="cyKLgT5QtLQgnjOKvxwuxw==" spinCount="100000" sheet="1" objects="1" scenarios="1"/>
  <mergeCells count="157">
    <mergeCell ref="E53:F53"/>
    <mergeCell ref="E54:F54"/>
    <mergeCell ref="E55:L55"/>
    <mergeCell ref="E56:L56"/>
    <mergeCell ref="B50:C50"/>
    <mergeCell ref="B51:C51"/>
    <mergeCell ref="B52:C52"/>
    <mergeCell ref="B41:C41"/>
    <mergeCell ref="B42:C42"/>
    <mergeCell ref="B43:C43"/>
    <mergeCell ref="B44:C44"/>
    <mergeCell ref="B45:C45"/>
    <mergeCell ref="B46:C46"/>
    <mergeCell ref="B47:C47"/>
    <mergeCell ref="B48:C48"/>
    <mergeCell ref="B49:C49"/>
    <mergeCell ref="J45:L45"/>
    <mergeCell ref="J42:L42"/>
    <mergeCell ref="J43:L43"/>
    <mergeCell ref="F42:G42"/>
    <mergeCell ref="F43:G43"/>
    <mergeCell ref="F44:G44"/>
    <mergeCell ref="F45:G45"/>
    <mergeCell ref="B32:C32"/>
    <mergeCell ref="B33:C33"/>
    <mergeCell ref="B34:C34"/>
    <mergeCell ref="B35:C35"/>
    <mergeCell ref="B36:C36"/>
    <mergeCell ref="B37:C37"/>
    <mergeCell ref="B38:C38"/>
    <mergeCell ref="B39:C39"/>
    <mergeCell ref="B40:C40"/>
    <mergeCell ref="B23:C23"/>
    <mergeCell ref="B24:C24"/>
    <mergeCell ref="B25:C25"/>
    <mergeCell ref="B26:C26"/>
    <mergeCell ref="B27:C27"/>
    <mergeCell ref="B28:C28"/>
    <mergeCell ref="B29:C29"/>
    <mergeCell ref="B30:C30"/>
    <mergeCell ref="B31:C31"/>
    <mergeCell ref="B7:C7"/>
    <mergeCell ref="B8:C8"/>
    <mergeCell ref="C1:I1"/>
    <mergeCell ref="C2:I2"/>
    <mergeCell ref="C3:I3"/>
    <mergeCell ref="B9:C9"/>
    <mergeCell ref="B10:C10"/>
    <mergeCell ref="B11:C11"/>
    <mergeCell ref="B12:C12"/>
    <mergeCell ref="A4:L4"/>
    <mergeCell ref="A5:L5"/>
    <mergeCell ref="A6:L6"/>
    <mergeCell ref="J7:L7"/>
    <mergeCell ref="A1:B3"/>
    <mergeCell ref="F7:G7"/>
    <mergeCell ref="J8:L8"/>
    <mergeCell ref="J9:L9"/>
    <mergeCell ref="F8:G8"/>
    <mergeCell ref="F9:G9"/>
    <mergeCell ref="F10:G10"/>
    <mergeCell ref="F11:G11"/>
    <mergeCell ref="F12:G12"/>
    <mergeCell ref="B13:C13"/>
    <mergeCell ref="B14:C14"/>
    <mergeCell ref="B15:C15"/>
    <mergeCell ref="B16:C16"/>
    <mergeCell ref="B17:C17"/>
    <mergeCell ref="B18:C18"/>
    <mergeCell ref="B19:C19"/>
    <mergeCell ref="B20:C20"/>
    <mergeCell ref="B21:C21"/>
    <mergeCell ref="B22:C22"/>
    <mergeCell ref="A53:B53"/>
    <mergeCell ref="A54:B54"/>
    <mergeCell ref="A55:B55"/>
    <mergeCell ref="A56:B56"/>
    <mergeCell ref="A57:L57"/>
    <mergeCell ref="J1:L3"/>
    <mergeCell ref="I54:L54"/>
    <mergeCell ref="I53:L53"/>
    <mergeCell ref="J52:L52"/>
    <mergeCell ref="J50:L50"/>
    <mergeCell ref="J51:L51"/>
    <mergeCell ref="F50:G50"/>
    <mergeCell ref="F51:G51"/>
    <mergeCell ref="F52:G52"/>
    <mergeCell ref="J48:L48"/>
    <mergeCell ref="J49:L49"/>
    <mergeCell ref="J46:L46"/>
    <mergeCell ref="J47:L47"/>
    <mergeCell ref="F46:G46"/>
    <mergeCell ref="F47:G47"/>
    <mergeCell ref="F48:G48"/>
    <mergeCell ref="F49:G49"/>
    <mergeCell ref="J44:L44"/>
    <mergeCell ref="J40:L40"/>
    <mergeCell ref="J41:L41"/>
    <mergeCell ref="J38:L38"/>
    <mergeCell ref="J39:L39"/>
    <mergeCell ref="F38:G38"/>
    <mergeCell ref="F39:G39"/>
    <mergeCell ref="F40:G40"/>
    <mergeCell ref="F41:G41"/>
    <mergeCell ref="J36:L36"/>
    <mergeCell ref="J37:L37"/>
    <mergeCell ref="J34:L34"/>
    <mergeCell ref="J35:L35"/>
    <mergeCell ref="F34:G34"/>
    <mergeCell ref="F35:G35"/>
    <mergeCell ref="F36:G36"/>
    <mergeCell ref="F37:G37"/>
    <mergeCell ref="J32:L32"/>
    <mergeCell ref="J33:L33"/>
    <mergeCell ref="J30:L30"/>
    <mergeCell ref="J31:L31"/>
    <mergeCell ref="F31:G31"/>
    <mergeCell ref="F32:G32"/>
    <mergeCell ref="F33:G33"/>
    <mergeCell ref="F30:G30"/>
    <mergeCell ref="J28:L28"/>
    <mergeCell ref="J29:L29"/>
    <mergeCell ref="J26:L26"/>
    <mergeCell ref="J27:L27"/>
    <mergeCell ref="F26:G26"/>
    <mergeCell ref="J24:L24"/>
    <mergeCell ref="J25:L25"/>
    <mergeCell ref="J22:L22"/>
    <mergeCell ref="J23:L23"/>
    <mergeCell ref="F24:G24"/>
    <mergeCell ref="F25:G25"/>
    <mergeCell ref="F27:G27"/>
    <mergeCell ref="F28:G28"/>
    <mergeCell ref="F29:G29"/>
    <mergeCell ref="F22:G22"/>
    <mergeCell ref="F23:G23"/>
    <mergeCell ref="J15:L15"/>
    <mergeCell ref="J20:L20"/>
    <mergeCell ref="J21:L21"/>
    <mergeCell ref="J18:L18"/>
    <mergeCell ref="J19:L19"/>
    <mergeCell ref="J12:L12"/>
    <mergeCell ref="J13:L13"/>
    <mergeCell ref="J10:L10"/>
    <mergeCell ref="J11:L11"/>
    <mergeCell ref="J16:L16"/>
    <mergeCell ref="J17:L17"/>
    <mergeCell ref="J14:L14"/>
    <mergeCell ref="F13:G13"/>
    <mergeCell ref="F14:G14"/>
    <mergeCell ref="F15:G15"/>
    <mergeCell ref="F16:G16"/>
    <mergeCell ref="F17:G17"/>
    <mergeCell ref="F18:G18"/>
    <mergeCell ref="F19:G19"/>
    <mergeCell ref="F20:G20"/>
    <mergeCell ref="F21:G21"/>
  </mergeCells>
  <phoneticPr fontId="29" type="noConversion"/>
  <conditionalFormatting sqref="D53:D56">
    <cfRule type="cellIs" dxfId="10" priority="6" operator="lessThan">
      <formula>0</formula>
    </cfRule>
  </conditionalFormatting>
  <conditionalFormatting sqref="F8:G52">
    <cfRule type="duplicateValues" dxfId="9" priority="27"/>
  </conditionalFormatting>
  <conditionalFormatting sqref="H8:H52">
    <cfRule type="expression" dxfId="8" priority="28">
      <formula>IF(D8:D52="PSA-SL",(H8:H52)&gt;0)</formula>
    </cfRule>
    <cfRule type="expression" dxfId="7" priority="29">
      <formula>IF(D8:D52="Alloc.-SL",(H8:H52)&gt;0)</formula>
    </cfRule>
    <cfRule type="expression" dxfId="6" priority="30">
      <formula>IF(D8:D52="SL",(H8:H52)&gt;0)</formula>
    </cfRule>
  </conditionalFormatting>
  <conditionalFormatting sqref="H53:H54">
    <cfRule type="cellIs" dxfId="5" priority="5" operator="lessThan">
      <formula>0</formula>
    </cfRule>
  </conditionalFormatting>
  <printOptions horizontalCentered="1"/>
  <pageMargins left="0.25" right="0.25" top="0.5" bottom="0.5" header="0.3" footer="0.3"/>
  <pageSetup orientation="portrait" r:id="rId1"/>
  <headerFooter>
    <oddHeader>&amp;R&amp;7&amp;D</oddHeader>
  </headerFooter>
  <colBreaks count="1" manualBreakCount="1">
    <brk id="12"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Profile Error" error="Please choose a Wellbore Profile from the dropdown menu." xr:uid="{00000000-0002-0000-0200-000000000000}">
          <x14:formula1>
            <xm:f>DropDown!$C$14:$C$22</xm:f>
          </x14:formula1>
          <xm:sqref>D8:D52</xm:sqref>
        </x14:dataValidation>
        <x14:dataValidation type="list" allowBlank="1" showInputMessage="1" showErrorMessage="1" errorTitle="SWR-38 Yes or No Error" error="Please select Yes or No if the wellbore has an approved SWR-38 Exception." xr:uid="{00000000-0002-0000-0200-000001000000}">
          <x14:formula1>
            <xm:f>DropDown!$Q$14:$Q$16</xm:f>
          </x14:formula1>
          <xm:sqref>I8:I52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60"/>
  <sheetViews>
    <sheetView showGridLines="0" showRowColHeaders="0" showRuler="0" view="pageLayout" zoomScale="175" zoomScaleNormal="160" zoomScaleSheetLayoutView="200" zoomScalePageLayoutView="175" workbookViewId="0">
      <selection activeCell="A6" sqref="A6:R6"/>
    </sheetView>
  </sheetViews>
  <sheetFormatPr defaultColWidth="3.140625" defaultRowHeight="9" x14ac:dyDescent="0.15"/>
  <cols>
    <col min="1" max="1" width="6.42578125" style="1" customWidth="1"/>
    <col min="2" max="2" width="12.7109375" style="1" customWidth="1"/>
    <col min="3" max="3" width="7.7109375" style="1" customWidth="1"/>
    <col min="4" max="4" width="6.42578125" style="1" customWidth="1"/>
    <col min="5" max="5" width="5.5703125" style="36" customWidth="1"/>
    <col min="6" max="6" width="6.42578125" style="36" customWidth="1"/>
    <col min="7" max="7" width="6.42578125" style="1" customWidth="1"/>
    <col min="8" max="8" width="2.5703125" style="1" customWidth="1"/>
    <col min="9" max="9" width="3.140625" style="1" customWidth="1"/>
    <col min="10" max="13" width="5.42578125" style="1" customWidth="1"/>
    <col min="14" max="14" width="2.7109375" style="1" customWidth="1"/>
    <col min="15" max="15" width="2.5703125" style="1" customWidth="1"/>
    <col min="16" max="18" width="5.42578125" style="1" customWidth="1"/>
    <col min="19" max="19" width="9.140625" style="1" customWidth="1"/>
    <col min="20" max="16383" width="3.140625" style="1"/>
    <col min="16384" max="16384" width="0.42578125" style="1" customWidth="1"/>
  </cols>
  <sheetData>
    <row r="1" spans="1:18" ht="25.5" customHeight="1" x14ac:dyDescent="0.15">
      <c r="A1" s="123"/>
      <c r="B1" s="123"/>
      <c r="C1" s="164" t="s">
        <v>29</v>
      </c>
      <c r="D1" s="164"/>
      <c r="E1" s="164"/>
      <c r="F1" s="164"/>
      <c r="G1" s="164"/>
      <c r="H1" s="164"/>
      <c r="I1" s="164"/>
      <c r="J1" s="164"/>
      <c r="K1" s="164"/>
      <c r="L1" s="164"/>
      <c r="M1" s="164"/>
      <c r="N1" s="164"/>
      <c r="O1" s="212" t="s">
        <v>416</v>
      </c>
      <c r="P1" s="212"/>
      <c r="Q1" s="212"/>
      <c r="R1" s="212"/>
    </row>
    <row r="2" spans="1:18" ht="36" customHeight="1" x14ac:dyDescent="0.15">
      <c r="A2" s="123"/>
      <c r="B2" s="123"/>
      <c r="C2" s="137" t="s">
        <v>96</v>
      </c>
      <c r="D2" s="137"/>
      <c r="E2" s="137"/>
      <c r="F2" s="137"/>
      <c r="G2" s="137"/>
      <c r="H2" s="137"/>
      <c r="I2" s="137"/>
      <c r="J2" s="137"/>
      <c r="K2" s="137"/>
      <c r="L2" s="137"/>
      <c r="M2" s="137"/>
      <c r="N2" s="137"/>
      <c r="O2" s="212"/>
      <c r="P2" s="212"/>
      <c r="Q2" s="212"/>
      <c r="R2" s="212"/>
    </row>
    <row r="3" spans="1:18" ht="18" customHeight="1" x14ac:dyDescent="0.15">
      <c r="A3" s="123"/>
      <c r="B3" s="123"/>
      <c r="C3" s="138" t="s">
        <v>30</v>
      </c>
      <c r="D3" s="138"/>
      <c r="E3" s="138"/>
      <c r="F3" s="138"/>
      <c r="G3" s="138"/>
      <c r="H3" s="138"/>
      <c r="I3" s="138"/>
      <c r="J3" s="138"/>
      <c r="K3" s="138"/>
      <c r="L3" s="138"/>
      <c r="M3" s="138"/>
      <c r="N3" s="138"/>
      <c r="O3" s="212"/>
      <c r="P3" s="212"/>
      <c r="Q3" s="212"/>
      <c r="R3" s="212"/>
    </row>
    <row r="4" spans="1:18" ht="7.35" customHeight="1" x14ac:dyDescent="0.15">
      <c r="A4" s="123"/>
      <c r="B4" s="123"/>
      <c r="C4" s="123"/>
      <c r="D4" s="123"/>
      <c r="E4" s="123"/>
      <c r="F4" s="123"/>
      <c r="G4" s="123"/>
      <c r="H4" s="123"/>
      <c r="I4" s="123"/>
      <c r="J4" s="123"/>
      <c r="K4" s="123"/>
      <c r="L4" s="123"/>
      <c r="M4" s="123"/>
      <c r="N4" s="123"/>
      <c r="O4" s="123"/>
      <c r="P4" s="123"/>
      <c r="Q4" s="123"/>
      <c r="R4" s="123"/>
    </row>
    <row r="5" spans="1:18" ht="36" customHeight="1" x14ac:dyDescent="0.15">
      <c r="A5" s="196" t="s">
        <v>97</v>
      </c>
      <c r="B5" s="196"/>
      <c r="C5" s="196"/>
      <c r="D5" s="196"/>
      <c r="E5" s="196"/>
      <c r="F5" s="196"/>
      <c r="G5" s="196"/>
      <c r="H5" s="196"/>
      <c r="I5" s="196"/>
      <c r="J5" s="196"/>
      <c r="K5" s="196"/>
      <c r="L5" s="196"/>
      <c r="M5" s="196"/>
      <c r="N5" s="196"/>
      <c r="O5" s="196"/>
      <c r="P5" s="196"/>
      <c r="Q5" s="196"/>
      <c r="R5" s="196"/>
    </row>
    <row r="6" spans="1:18" ht="21.75" customHeight="1" x14ac:dyDescent="0.15">
      <c r="A6" s="249" t="s">
        <v>412</v>
      </c>
      <c r="B6" s="250"/>
      <c r="C6" s="250"/>
      <c r="D6" s="250"/>
      <c r="E6" s="250"/>
      <c r="F6" s="250"/>
      <c r="G6" s="250"/>
      <c r="H6" s="250"/>
      <c r="I6" s="250"/>
      <c r="J6" s="250"/>
      <c r="K6" s="250"/>
      <c r="L6" s="250"/>
      <c r="M6" s="250"/>
      <c r="N6" s="250"/>
      <c r="O6" s="250"/>
      <c r="P6" s="250"/>
      <c r="Q6" s="250"/>
      <c r="R6" s="251"/>
    </row>
    <row r="7" spans="1:18" ht="18" customHeight="1" x14ac:dyDescent="0.15">
      <c r="A7" s="254" t="s">
        <v>408</v>
      </c>
      <c r="B7" s="257" t="s">
        <v>12</v>
      </c>
      <c r="C7" s="258"/>
      <c r="D7" s="263" t="s">
        <v>13</v>
      </c>
      <c r="E7" s="266" t="s">
        <v>28</v>
      </c>
      <c r="F7" s="266" t="s">
        <v>85</v>
      </c>
      <c r="G7" s="254" t="s">
        <v>24</v>
      </c>
      <c r="H7" s="269" t="s">
        <v>388</v>
      </c>
      <c r="I7" s="270"/>
      <c r="J7" s="13" t="s">
        <v>89</v>
      </c>
      <c r="K7" s="13" t="s">
        <v>89</v>
      </c>
      <c r="L7" s="13" t="s">
        <v>89</v>
      </c>
      <c r="M7" s="13" t="s">
        <v>89</v>
      </c>
      <c r="N7" s="177" t="s">
        <v>89</v>
      </c>
      <c r="O7" s="178"/>
      <c r="P7" s="13" t="s">
        <v>89</v>
      </c>
      <c r="Q7" s="13" t="s">
        <v>89</v>
      </c>
      <c r="R7" s="13" t="s">
        <v>89</v>
      </c>
    </row>
    <row r="8" spans="1:18" ht="10.7" customHeight="1" x14ac:dyDescent="0.15">
      <c r="A8" s="255"/>
      <c r="B8" s="259"/>
      <c r="C8" s="260"/>
      <c r="D8" s="264"/>
      <c r="E8" s="267"/>
      <c r="F8" s="267"/>
      <c r="G8" s="255"/>
      <c r="H8" s="271"/>
      <c r="I8" s="272"/>
      <c r="J8" s="50" t="str">
        <f>IF('Form P-16 Page 2'!$B$8&lt;&gt;"",'Form P-16 Page 2'!$A$8,"")</f>
        <v/>
      </c>
      <c r="K8" s="50" t="str">
        <f>IF('Form P-16 Page 2'!$B$9&lt;&gt;"",'Form P-16 Page 2'!$A$9,"")</f>
        <v/>
      </c>
      <c r="L8" s="50" t="str">
        <f>IF('Form P-16 Page 2'!$B$10&lt;&gt;"",'Form P-16 Page 2'!$A$10,"")</f>
        <v/>
      </c>
      <c r="M8" s="50" t="str">
        <f>IF('Form P-16 Page 2'!$B$11&lt;&gt;"",'Form P-16 Page 2'!$A$11,"")</f>
        <v/>
      </c>
      <c r="N8" s="252" t="str">
        <f>IF('Form P-16 Page 2'!$B$12&lt;&gt;"",'Form P-16 Page 2'!$A$12,"")</f>
        <v/>
      </c>
      <c r="O8" s="253"/>
      <c r="P8" s="50" t="str">
        <f>IF('Form P-16 Page 2'!$B$13&lt;&gt;"",'Form P-16 Page 2'!$A$13,"")</f>
        <v/>
      </c>
      <c r="Q8" s="50" t="str">
        <f>IF('Form P-16 Page 2'!$B$14&lt;&gt;"",'Form P-16 Page 2'!$A$14,"")</f>
        <v/>
      </c>
      <c r="R8" s="50" t="str">
        <f>IF('Form P-16 Page 2'!$B$15&lt;&gt;"",'Form P-16 Page 2'!$A$15,"")</f>
        <v/>
      </c>
    </row>
    <row r="9" spans="1:18" ht="10.7" customHeight="1" x14ac:dyDescent="0.15">
      <c r="A9" s="256"/>
      <c r="B9" s="261"/>
      <c r="C9" s="262"/>
      <c r="D9" s="265"/>
      <c r="E9" s="268"/>
      <c r="F9" s="268"/>
      <c r="G9" s="256"/>
      <c r="H9" s="273"/>
      <c r="I9" s="274"/>
      <c r="J9" s="45" t="str">
        <f>IF('Form P-16 Page 2'!$B$8&lt;&gt;"",'Form P-16 Page 2'!$B$8,"")</f>
        <v/>
      </c>
      <c r="K9" s="45" t="str">
        <f>IF('Form P-16 Page 2'!$B$9&lt;&gt;"",'Form P-16 Page 2'!$B$9,"")</f>
        <v/>
      </c>
      <c r="L9" s="49" t="str">
        <f>IF('Form P-16 Page 2'!$B$10&lt;&gt;"",'Form P-16 Page 2'!$B$10,"")</f>
        <v/>
      </c>
      <c r="M9" s="45" t="str">
        <f>IF('Form P-16 Page 2'!$B$11&lt;&gt;"",'Form P-16 Page 2'!$B$11,"")</f>
        <v/>
      </c>
      <c r="N9" s="189" t="str">
        <f>IF('Form P-16 Page 2'!$B$12&gt;"",'Form P-16 Page 2'!$B$12,"")</f>
        <v/>
      </c>
      <c r="O9" s="190"/>
      <c r="P9" s="45" t="str">
        <f>IF('Form P-16 Page 2'!$B$13&lt;&gt;"",'Form P-16 Page 2'!$B$13,"")</f>
        <v/>
      </c>
      <c r="Q9" s="45" t="str">
        <f>IF('Form P-16 Page 2'!$B$14&lt;&gt;"",'Form P-16 Page 2'!$B$14,"")</f>
        <v/>
      </c>
      <c r="R9" s="45" t="str">
        <f>IF('Form P-16 Page 2'!$B$15&lt;&gt;"",'Form P-16 Page 2'!$B$15,"")</f>
        <v/>
      </c>
    </row>
    <row r="10" spans="1:18" ht="10.7" customHeight="1" x14ac:dyDescent="0.15">
      <c r="A10" s="55"/>
      <c r="B10" s="216"/>
      <c r="C10" s="216"/>
      <c r="D10" s="56"/>
      <c r="E10" s="57"/>
      <c r="F10" s="78"/>
      <c r="G10" s="78"/>
      <c r="H10" s="247" t="str">
        <f>IF($E$10&lt;&gt;"",(SUM($J$10:$R$10)),"")</f>
        <v/>
      </c>
      <c r="I10" s="248"/>
      <c r="J10" s="58"/>
      <c r="K10" s="58"/>
      <c r="L10" s="58"/>
      <c r="M10" s="58"/>
      <c r="N10" s="244"/>
      <c r="O10" s="245"/>
      <c r="P10" s="58"/>
      <c r="Q10" s="58"/>
      <c r="R10" s="58"/>
    </row>
    <row r="11" spans="1:18" ht="10.7" customHeight="1" x14ac:dyDescent="0.15">
      <c r="A11" s="55"/>
      <c r="B11" s="215"/>
      <c r="C11" s="215"/>
      <c r="D11" s="59"/>
      <c r="E11" s="60"/>
      <c r="F11" s="78"/>
      <c r="G11" s="79"/>
      <c r="H11" s="247" t="str">
        <f>IF($E$11&lt;&gt;"",(SUM($J$11:$R$11)),"")</f>
        <v/>
      </c>
      <c r="I11" s="248"/>
      <c r="J11" s="61"/>
      <c r="K11" s="61"/>
      <c r="L11" s="61"/>
      <c r="M11" s="61"/>
      <c r="N11" s="244"/>
      <c r="O11" s="245"/>
      <c r="P11" s="61"/>
      <c r="Q11" s="61"/>
      <c r="R11" s="61"/>
    </row>
    <row r="12" spans="1:18" ht="10.7" customHeight="1" x14ac:dyDescent="0.15">
      <c r="A12" s="55"/>
      <c r="B12" s="215"/>
      <c r="C12" s="215"/>
      <c r="D12" s="59"/>
      <c r="E12" s="60"/>
      <c r="F12" s="78"/>
      <c r="G12" s="78"/>
      <c r="H12" s="247" t="str">
        <f>IF($E$12&lt;&gt;"",(SUM($J$12:$R$12)),"")</f>
        <v/>
      </c>
      <c r="I12" s="248"/>
      <c r="J12" s="61"/>
      <c r="K12" s="61"/>
      <c r="L12" s="61"/>
      <c r="M12" s="61"/>
      <c r="N12" s="244"/>
      <c r="O12" s="245"/>
      <c r="P12" s="61"/>
      <c r="Q12" s="61"/>
      <c r="R12" s="61"/>
    </row>
    <row r="13" spans="1:18" ht="10.7" customHeight="1" x14ac:dyDescent="0.15">
      <c r="A13" s="55"/>
      <c r="B13" s="215"/>
      <c r="C13" s="215"/>
      <c r="D13" s="59"/>
      <c r="E13" s="60"/>
      <c r="F13" s="78"/>
      <c r="G13" s="79"/>
      <c r="H13" s="247" t="str">
        <f>IF($E$13&lt;&gt;"",(SUM($J$13:$R$13)),"")</f>
        <v/>
      </c>
      <c r="I13" s="248"/>
      <c r="J13" s="61"/>
      <c r="K13" s="61"/>
      <c r="L13" s="61"/>
      <c r="M13" s="61"/>
      <c r="N13" s="244"/>
      <c r="O13" s="245"/>
      <c r="P13" s="61"/>
      <c r="Q13" s="61"/>
      <c r="R13" s="61"/>
    </row>
    <row r="14" spans="1:18" ht="10.7" customHeight="1" x14ac:dyDescent="0.15">
      <c r="A14" s="55"/>
      <c r="B14" s="216"/>
      <c r="C14" s="216"/>
      <c r="D14" s="59"/>
      <c r="E14" s="60"/>
      <c r="F14" s="78"/>
      <c r="G14" s="78"/>
      <c r="H14" s="247" t="str">
        <f>IF($E$14&lt;&gt;"",(SUM($J$14:$R$14)),"")</f>
        <v/>
      </c>
      <c r="I14" s="248"/>
      <c r="J14" s="58"/>
      <c r="K14" s="58"/>
      <c r="L14" s="58"/>
      <c r="M14" s="58"/>
      <c r="N14" s="244"/>
      <c r="O14" s="245"/>
      <c r="P14" s="58"/>
      <c r="Q14" s="58"/>
      <c r="R14" s="58"/>
    </row>
    <row r="15" spans="1:18" ht="10.7" customHeight="1" x14ac:dyDescent="0.15">
      <c r="A15" s="55"/>
      <c r="B15" s="215"/>
      <c r="C15" s="215"/>
      <c r="D15" s="59"/>
      <c r="E15" s="60"/>
      <c r="F15" s="78"/>
      <c r="G15" s="79"/>
      <c r="H15" s="247" t="str">
        <f>IF($E$15&lt;&gt;"",(SUM($J$15:$R$15)),"")</f>
        <v/>
      </c>
      <c r="I15" s="248"/>
      <c r="J15" s="61"/>
      <c r="K15" s="61"/>
      <c r="L15" s="61"/>
      <c r="M15" s="61"/>
      <c r="N15" s="244"/>
      <c r="O15" s="245"/>
      <c r="P15" s="61"/>
      <c r="Q15" s="61"/>
      <c r="R15" s="61"/>
    </row>
    <row r="16" spans="1:18" ht="10.7" customHeight="1" x14ac:dyDescent="0.15">
      <c r="A16" s="55"/>
      <c r="B16" s="215"/>
      <c r="C16" s="215"/>
      <c r="D16" s="59"/>
      <c r="E16" s="60"/>
      <c r="F16" s="78"/>
      <c r="G16" s="78"/>
      <c r="H16" s="247" t="str">
        <f>IF($E$16&lt;&gt;"",(SUM($J$16:$R$16)),"")</f>
        <v/>
      </c>
      <c r="I16" s="248"/>
      <c r="J16" s="61"/>
      <c r="K16" s="61"/>
      <c r="L16" s="61"/>
      <c r="M16" s="61"/>
      <c r="N16" s="244"/>
      <c r="O16" s="245"/>
      <c r="P16" s="61"/>
      <c r="Q16" s="61"/>
      <c r="R16" s="61"/>
    </row>
    <row r="17" spans="1:18" ht="10.7" customHeight="1" x14ac:dyDescent="0.15">
      <c r="A17" s="55"/>
      <c r="B17" s="215"/>
      <c r="C17" s="215"/>
      <c r="D17" s="59"/>
      <c r="E17" s="60"/>
      <c r="F17" s="78"/>
      <c r="G17" s="79"/>
      <c r="H17" s="247" t="str">
        <f>IF($E$17&lt;&gt;"",(SUM($J$17:$R$17)),"")</f>
        <v/>
      </c>
      <c r="I17" s="248"/>
      <c r="J17" s="61"/>
      <c r="K17" s="61"/>
      <c r="L17" s="61"/>
      <c r="M17" s="61"/>
      <c r="N17" s="244"/>
      <c r="O17" s="245"/>
      <c r="P17" s="61"/>
      <c r="Q17" s="61"/>
      <c r="R17" s="61"/>
    </row>
    <row r="18" spans="1:18" ht="10.7" customHeight="1" x14ac:dyDescent="0.15">
      <c r="A18" s="55"/>
      <c r="B18" s="80"/>
      <c r="C18" s="82"/>
      <c r="D18" s="59"/>
      <c r="E18" s="60"/>
      <c r="F18" s="78"/>
      <c r="G18" s="78"/>
      <c r="H18" s="247" t="str">
        <f>IF($E$18&lt;&gt;"",(SUM($J$18:$R$18)),"")</f>
        <v/>
      </c>
      <c r="I18" s="248"/>
      <c r="J18" s="58"/>
      <c r="K18" s="58"/>
      <c r="L18" s="58"/>
      <c r="M18" s="58"/>
      <c r="N18" s="244"/>
      <c r="O18" s="245"/>
      <c r="P18" s="58"/>
      <c r="Q18" s="58"/>
      <c r="R18" s="58"/>
    </row>
    <row r="19" spans="1:18" ht="10.7" customHeight="1" x14ac:dyDescent="0.15">
      <c r="A19" s="55"/>
      <c r="B19" s="80"/>
      <c r="C19" s="82"/>
      <c r="D19" s="62"/>
      <c r="E19" s="60"/>
      <c r="F19" s="78"/>
      <c r="G19" s="79"/>
      <c r="H19" s="247" t="str">
        <f>IF($E$19&lt;&gt;"",(SUM($J$19:$R$19)),"")</f>
        <v/>
      </c>
      <c r="I19" s="248"/>
      <c r="J19" s="61"/>
      <c r="K19" s="61"/>
      <c r="L19" s="58"/>
      <c r="M19" s="58"/>
      <c r="N19" s="244"/>
      <c r="O19" s="245"/>
      <c r="P19" s="61"/>
      <c r="Q19" s="61"/>
      <c r="R19" s="61"/>
    </row>
    <row r="20" spans="1:18" ht="10.7" customHeight="1" x14ac:dyDescent="0.15">
      <c r="A20" s="55"/>
      <c r="B20" s="80"/>
      <c r="C20" s="82"/>
      <c r="D20" s="62"/>
      <c r="E20" s="57"/>
      <c r="F20" s="78"/>
      <c r="G20" s="78"/>
      <c r="H20" s="247" t="str">
        <f>IF($E$20&lt;&gt;"",(SUM($J$20:$R$20)),"")</f>
        <v/>
      </c>
      <c r="I20" s="248"/>
      <c r="J20" s="61"/>
      <c r="K20" s="61"/>
      <c r="L20" s="58"/>
      <c r="M20" s="58"/>
      <c r="N20" s="244"/>
      <c r="O20" s="245"/>
      <c r="P20" s="61"/>
      <c r="Q20" s="61"/>
      <c r="R20" s="61"/>
    </row>
    <row r="21" spans="1:18" ht="10.7" customHeight="1" x14ac:dyDescent="0.15">
      <c r="A21" s="55"/>
      <c r="B21" s="80"/>
      <c r="C21" s="82"/>
      <c r="D21" s="62"/>
      <c r="E21" s="60"/>
      <c r="F21" s="78"/>
      <c r="G21" s="79"/>
      <c r="H21" s="247" t="str">
        <f>IF($E$21&lt;&gt;"",(SUM($J$21:$R$21)),"")</f>
        <v/>
      </c>
      <c r="I21" s="248"/>
      <c r="J21" s="61"/>
      <c r="K21" s="58"/>
      <c r="L21" s="58"/>
      <c r="M21" s="58"/>
      <c r="N21" s="244"/>
      <c r="O21" s="245"/>
      <c r="P21" s="61"/>
      <c r="Q21" s="61"/>
      <c r="R21" s="61"/>
    </row>
    <row r="22" spans="1:18" ht="10.7" customHeight="1" x14ac:dyDescent="0.15">
      <c r="A22" s="55"/>
      <c r="B22" s="80"/>
      <c r="C22" s="82"/>
      <c r="D22" s="62"/>
      <c r="E22" s="60"/>
      <c r="F22" s="78"/>
      <c r="G22" s="78"/>
      <c r="H22" s="247" t="str">
        <f>IF($E$22&lt;&gt;"",(SUM($J$22:$R$22)),"")</f>
        <v/>
      </c>
      <c r="I22" s="248"/>
      <c r="J22" s="58"/>
      <c r="K22" s="61"/>
      <c r="L22" s="58"/>
      <c r="M22" s="58"/>
      <c r="N22" s="244"/>
      <c r="O22" s="245"/>
      <c r="P22" s="58"/>
      <c r="Q22" s="58"/>
      <c r="R22" s="58"/>
    </row>
    <row r="23" spans="1:18" ht="10.7" customHeight="1" x14ac:dyDescent="0.15">
      <c r="A23" s="55"/>
      <c r="B23" s="80"/>
      <c r="C23" s="82"/>
      <c r="D23" s="62"/>
      <c r="E23" s="60"/>
      <c r="F23" s="78"/>
      <c r="G23" s="79"/>
      <c r="H23" s="247" t="str">
        <f>IF($E$23&lt;&gt;"",(SUM($J$23:$R$23)),"")</f>
        <v/>
      </c>
      <c r="I23" s="248"/>
      <c r="J23" s="61"/>
      <c r="K23" s="61"/>
      <c r="L23" s="58"/>
      <c r="M23" s="58"/>
      <c r="N23" s="244"/>
      <c r="O23" s="245"/>
      <c r="P23" s="61"/>
      <c r="Q23" s="61"/>
      <c r="R23" s="61"/>
    </row>
    <row r="24" spans="1:18" ht="10.7" customHeight="1" x14ac:dyDescent="0.15">
      <c r="A24" s="55"/>
      <c r="B24" s="80"/>
      <c r="C24" s="82"/>
      <c r="D24" s="62"/>
      <c r="E24" s="60"/>
      <c r="F24" s="78"/>
      <c r="G24" s="78"/>
      <c r="H24" s="247" t="str">
        <f>IF($E$24&lt;&gt;"",(SUM($J$24:$R$24)),"")</f>
        <v/>
      </c>
      <c r="I24" s="248"/>
      <c r="J24" s="61"/>
      <c r="K24" s="58"/>
      <c r="L24" s="58"/>
      <c r="M24" s="58"/>
      <c r="N24" s="244"/>
      <c r="O24" s="245"/>
      <c r="P24" s="61"/>
      <c r="Q24" s="61"/>
      <c r="R24" s="61"/>
    </row>
    <row r="25" spans="1:18" ht="10.7" customHeight="1" x14ac:dyDescent="0.15">
      <c r="A25" s="55"/>
      <c r="B25" s="80"/>
      <c r="C25" s="82"/>
      <c r="D25" s="62"/>
      <c r="E25" s="60"/>
      <c r="F25" s="78"/>
      <c r="G25" s="79"/>
      <c r="H25" s="247" t="str">
        <f>IF($E$25&lt;&gt;"",(SUM($J$25:$R$25)),"")</f>
        <v/>
      </c>
      <c r="I25" s="248"/>
      <c r="J25" s="61"/>
      <c r="K25" s="61"/>
      <c r="L25" s="58"/>
      <c r="M25" s="58"/>
      <c r="N25" s="244"/>
      <c r="O25" s="245"/>
      <c r="P25" s="61"/>
      <c r="Q25" s="61"/>
      <c r="R25" s="61"/>
    </row>
    <row r="26" spans="1:18" ht="10.7" customHeight="1" x14ac:dyDescent="0.15">
      <c r="A26" s="55"/>
      <c r="B26" s="80"/>
      <c r="C26" s="82"/>
      <c r="D26" s="62"/>
      <c r="E26" s="60"/>
      <c r="F26" s="78"/>
      <c r="G26" s="78"/>
      <c r="H26" s="247" t="str">
        <f>IF($E$26&lt;&gt;"",(SUM($J$26:$R$26)),"")</f>
        <v/>
      </c>
      <c r="I26" s="248"/>
      <c r="J26" s="58"/>
      <c r="K26" s="61"/>
      <c r="L26" s="58"/>
      <c r="M26" s="58"/>
      <c r="N26" s="244"/>
      <c r="O26" s="245"/>
      <c r="P26" s="58"/>
      <c r="Q26" s="58"/>
      <c r="R26" s="58"/>
    </row>
    <row r="27" spans="1:18" ht="10.7" customHeight="1" x14ac:dyDescent="0.15">
      <c r="A27" s="55"/>
      <c r="B27" s="80"/>
      <c r="C27" s="82"/>
      <c r="D27" s="62"/>
      <c r="E27" s="60"/>
      <c r="F27" s="78"/>
      <c r="G27" s="79"/>
      <c r="H27" s="247" t="str">
        <f>IF($E$27&lt;&gt;"",(SUM($J$27:$R$27)),"")</f>
        <v/>
      </c>
      <c r="I27" s="248"/>
      <c r="J27" s="61"/>
      <c r="K27" s="58"/>
      <c r="L27" s="58"/>
      <c r="M27" s="58"/>
      <c r="N27" s="244"/>
      <c r="O27" s="245"/>
      <c r="P27" s="61"/>
      <c r="Q27" s="61"/>
      <c r="R27" s="61"/>
    </row>
    <row r="28" spans="1:18" ht="10.7" customHeight="1" x14ac:dyDescent="0.15">
      <c r="A28" s="55"/>
      <c r="B28" s="80"/>
      <c r="C28" s="82"/>
      <c r="D28" s="62"/>
      <c r="E28" s="60"/>
      <c r="F28" s="78"/>
      <c r="G28" s="78"/>
      <c r="H28" s="247" t="str">
        <f>IF($E$28&lt;&gt;"",(SUM($J$28:$R$28)),"")</f>
        <v/>
      </c>
      <c r="I28" s="248"/>
      <c r="J28" s="61"/>
      <c r="K28" s="61"/>
      <c r="L28" s="58"/>
      <c r="M28" s="58"/>
      <c r="N28" s="244"/>
      <c r="O28" s="245"/>
      <c r="P28" s="61"/>
      <c r="Q28" s="61"/>
      <c r="R28" s="61"/>
    </row>
    <row r="29" spans="1:18" ht="10.7" customHeight="1" x14ac:dyDescent="0.15">
      <c r="A29" s="55"/>
      <c r="B29" s="80"/>
      <c r="C29" s="82"/>
      <c r="D29" s="62"/>
      <c r="E29" s="60"/>
      <c r="F29" s="78"/>
      <c r="G29" s="79"/>
      <c r="H29" s="247" t="str">
        <f>IF($E$29&lt;&gt;"",(SUM($J$29:$R$29)),"")</f>
        <v/>
      </c>
      <c r="I29" s="248"/>
      <c r="J29" s="61"/>
      <c r="K29" s="61"/>
      <c r="L29" s="58"/>
      <c r="M29" s="58"/>
      <c r="N29" s="244"/>
      <c r="O29" s="245"/>
      <c r="P29" s="61"/>
      <c r="Q29" s="61"/>
      <c r="R29" s="61"/>
    </row>
    <row r="30" spans="1:18" ht="10.7" customHeight="1" x14ac:dyDescent="0.15">
      <c r="A30" s="55"/>
      <c r="B30" s="80"/>
      <c r="C30" s="82"/>
      <c r="D30" s="62"/>
      <c r="E30" s="60"/>
      <c r="F30" s="78"/>
      <c r="G30" s="78"/>
      <c r="H30" s="247" t="str">
        <f>IF($E$30&lt;&gt;"",(SUM($J$30:$R$30)),"")</f>
        <v/>
      </c>
      <c r="I30" s="248"/>
      <c r="J30" s="58"/>
      <c r="K30" s="58"/>
      <c r="L30" s="58"/>
      <c r="M30" s="58"/>
      <c r="N30" s="244"/>
      <c r="O30" s="245"/>
      <c r="P30" s="58"/>
      <c r="Q30" s="58"/>
      <c r="R30" s="58"/>
    </row>
    <row r="31" spans="1:18" ht="10.7" customHeight="1" x14ac:dyDescent="0.15">
      <c r="A31" s="55"/>
      <c r="B31" s="80"/>
      <c r="C31" s="82"/>
      <c r="D31" s="62"/>
      <c r="E31" s="60"/>
      <c r="F31" s="78"/>
      <c r="G31" s="79"/>
      <c r="H31" s="247" t="str">
        <f>IF($E$31&lt;&gt;"",(SUM($J$31:$R$31)),"")</f>
        <v/>
      </c>
      <c r="I31" s="248"/>
      <c r="J31" s="61"/>
      <c r="K31" s="61"/>
      <c r="L31" s="58"/>
      <c r="M31" s="58"/>
      <c r="N31" s="244"/>
      <c r="O31" s="245"/>
      <c r="P31" s="61"/>
      <c r="Q31" s="61"/>
      <c r="R31" s="61"/>
    </row>
    <row r="32" spans="1:18" ht="10.7" customHeight="1" x14ac:dyDescent="0.15">
      <c r="A32" s="55"/>
      <c r="B32" s="80"/>
      <c r="C32" s="82"/>
      <c r="D32" s="62"/>
      <c r="E32" s="60"/>
      <c r="F32" s="78"/>
      <c r="G32" s="78"/>
      <c r="H32" s="247" t="str">
        <f>IF($E$32&lt;&gt;"",(SUM($J$32:$R$32)),"")</f>
        <v/>
      </c>
      <c r="I32" s="248"/>
      <c r="J32" s="61"/>
      <c r="K32" s="61"/>
      <c r="L32" s="58"/>
      <c r="M32" s="58"/>
      <c r="N32" s="244"/>
      <c r="O32" s="245"/>
      <c r="P32" s="61"/>
      <c r="Q32" s="61"/>
      <c r="R32" s="61"/>
    </row>
    <row r="33" spans="1:18" ht="10.7" customHeight="1" x14ac:dyDescent="0.15">
      <c r="A33" s="55"/>
      <c r="B33" s="80"/>
      <c r="C33" s="82"/>
      <c r="D33" s="62"/>
      <c r="E33" s="60"/>
      <c r="F33" s="78"/>
      <c r="G33" s="79"/>
      <c r="H33" s="247" t="str">
        <f>IF($E$33&lt;&gt;"",(SUM($J$33:$R$33)),"")</f>
        <v/>
      </c>
      <c r="I33" s="248"/>
      <c r="J33" s="61"/>
      <c r="K33" s="58"/>
      <c r="L33" s="58"/>
      <c r="M33" s="58"/>
      <c r="N33" s="244"/>
      <c r="O33" s="245"/>
      <c r="P33" s="61"/>
      <c r="Q33" s="61"/>
      <c r="R33" s="61"/>
    </row>
    <row r="34" spans="1:18" ht="10.7" customHeight="1" x14ac:dyDescent="0.15">
      <c r="A34" s="55"/>
      <c r="B34" s="80"/>
      <c r="C34" s="82"/>
      <c r="D34" s="62"/>
      <c r="E34" s="60"/>
      <c r="F34" s="78"/>
      <c r="G34" s="78"/>
      <c r="H34" s="247" t="str">
        <f>IF($E$34&lt;&gt;"",(SUM($J$34:$R$34)),"")</f>
        <v/>
      </c>
      <c r="I34" s="248"/>
      <c r="J34" s="58"/>
      <c r="K34" s="61"/>
      <c r="L34" s="58"/>
      <c r="M34" s="58"/>
      <c r="N34" s="244"/>
      <c r="O34" s="245"/>
      <c r="P34" s="58"/>
      <c r="Q34" s="58"/>
      <c r="R34" s="58"/>
    </row>
    <row r="35" spans="1:18" ht="10.7" customHeight="1" x14ac:dyDescent="0.15">
      <c r="A35" s="55"/>
      <c r="B35" s="80"/>
      <c r="C35" s="82"/>
      <c r="D35" s="62"/>
      <c r="E35" s="60"/>
      <c r="F35" s="78"/>
      <c r="G35" s="79"/>
      <c r="H35" s="247" t="str">
        <f>IF($E$35&lt;&gt;"",(SUM($J$35:$R$35)),"")</f>
        <v/>
      </c>
      <c r="I35" s="248"/>
      <c r="J35" s="61"/>
      <c r="K35" s="61"/>
      <c r="L35" s="58"/>
      <c r="M35" s="58"/>
      <c r="N35" s="244"/>
      <c r="O35" s="245"/>
      <c r="P35" s="61"/>
      <c r="Q35" s="61"/>
      <c r="R35" s="61"/>
    </row>
    <row r="36" spans="1:18" ht="10.7" customHeight="1" x14ac:dyDescent="0.15">
      <c r="A36" s="55"/>
      <c r="B36" s="80"/>
      <c r="C36" s="82"/>
      <c r="D36" s="62"/>
      <c r="E36" s="60"/>
      <c r="F36" s="78"/>
      <c r="G36" s="78"/>
      <c r="H36" s="247" t="str">
        <f>IF($E$36&lt;&gt;"",(SUM($J$36:$R$36)),"")</f>
        <v/>
      </c>
      <c r="I36" s="248"/>
      <c r="J36" s="61"/>
      <c r="K36" s="58"/>
      <c r="L36" s="58"/>
      <c r="M36" s="58"/>
      <c r="N36" s="244"/>
      <c r="O36" s="245"/>
      <c r="P36" s="61"/>
      <c r="Q36" s="61"/>
      <c r="R36" s="61"/>
    </row>
    <row r="37" spans="1:18" ht="10.7" customHeight="1" x14ac:dyDescent="0.15">
      <c r="A37" s="55"/>
      <c r="B37" s="80"/>
      <c r="C37" s="82"/>
      <c r="D37" s="62"/>
      <c r="E37" s="60"/>
      <c r="F37" s="78"/>
      <c r="G37" s="79"/>
      <c r="H37" s="247" t="str">
        <f>IF($E$37&lt;&gt;"",(SUM($J$37:$R$37)),"")</f>
        <v/>
      </c>
      <c r="I37" s="248"/>
      <c r="J37" s="61"/>
      <c r="K37" s="61"/>
      <c r="L37" s="58"/>
      <c r="M37" s="58"/>
      <c r="N37" s="244"/>
      <c r="O37" s="245"/>
      <c r="P37" s="61"/>
      <c r="Q37" s="61"/>
      <c r="R37" s="61"/>
    </row>
    <row r="38" spans="1:18" ht="10.7" customHeight="1" x14ac:dyDescent="0.15">
      <c r="A38" s="55"/>
      <c r="B38" s="80"/>
      <c r="C38" s="82"/>
      <c r="D38" s="62"/>
      <c r="E38" s="60"/>
      <c r="F38" s="78"/>
      <c r="G38" s="78"/>
      <c r="H38" s="247" t="str">
        <f>IF($E$38&lt;&gt;"",(SUM($J$38:$R$38)),"")</f>
        <v/>
      </c>
      <c r="I38" s="248"/>
      <c r="J38" s="58"/>
      <c r="K38" s="61"/>
      <c r="L38" s="58"/>
      <c r="M38" s="58"/>
      <c r="N38" s="244"/>
      <c r="O38" s="245"/>
      <c r="P38" s="58"/>
      <c r="Q38" s="58"/>
      <c r="R38" s="58"/>
    </row>
    <row r="39" spans="1:18" ht="10.7" customHeight="1" x14ac:dyDescent="0.15">
      <c r="A39" s="55"/>
      <c r="B39" s="80"/>
      <c r="C39" s="82"/>
      <c r="D39" s="62"/>
      <c r="E39" s="60"/>
      <c r="F39" s="78"/>
      <c r="G39" s="79"/>
      <c r="H39" s="247" t="str">
        <f>IF($E$39&lt;&gt;"",(SUM($J$39:$R$39)),"")</f>
        <v/>
      </c>
      <c r="I39" s="248"/>
      <c r="J39" s="61"/>
      <c r="K39" s="58"/>
      <c r="L39" s="58"/>
      <c r="M39" s="58"/>
      <c r="N39" s="244"/>
      <c r="O39" s="245"/>
      <c r="P39" s="61"/>
      <c r="Q39" s="61"/>
      <c r="R39" s="61"/>
    </row>
    <row r="40" spans="1:18" ht="10.7" customHeight="1" x14ac:dyDescent="0.15">
      <c r="A40" s="55"/>
      <c r="B40" s="80"/>
      <c r="C40" s="82"/>
      <c r="D40" s="62"/>
      <c r="E40" s="60"/>
      <c r="F40" s="78"/>
      <c r="G40" s="78"/>
      <c r="H40" s="247" t="str">
        <f>IF($E$40&lt;&gt;"",(SUM($J$40:$R$40)),"")</f>
        <v/>
      </c>
      <c r="I40" s="248"/>
      <c r="J40" s="61"/>
      <c r="K40" s="61"/>
      <c r="L40" s="58"/>
      <c r="M40" s="58"/>
      <c r="N40" s="244"/>
      <c r="O40" s="245"/>
      <c r="P40" s="61"/>
      <c r="Q40" s="61"/>
      <c r="R40" s="61"/>
    </row>
    <row r="41" spans="1:18" ht="10.7" customHeight="1" x14ac:dyDescent="0.15">
      <c r="A41" s="55"/>
      <c r="B41" s="80"/>
      <c r="C41" s="82"/>
      <c r="D41" s="62"/>
      <c r="E41" s="60"/>
      <c r="F41" s="78"/>
      <c r="G41" s="79"/>
      <c r="H41" s="247" t="str">
        <f>IF($E$41&lt;&gt;"",(SUM($J$41:$R$41)),"")</f>
        <v/>
      </c>
      <c r="I41" s="248"/>
      <c r="J41" s="61"/>
      <c r="K41" s="61"/>
      <c r="L41" s="58"/>
      <c r="M41" s="58"/>
      <c r="N41" s="244"/>
      <c r="O41" s="245"/>
      <c r="P41" s="61"/>
      <c r="Q41" s="61"/>
      <c r="R41" s="61"/>
    </row>
    <row r="42" spans="1:18" ht="10.7" customHeight="1" x14ac:dyDescent="0.15">
      <c r="A42" s="55"/>
      <c r="B42" s="80"/>
      <c r="C42" s="82"/>
      <c r="D42" s="62"/>
      <c r="E42" s="60"/>
      <c r="F42" s="78"/>
      <c r="G42" s="78"/>
      <c r="H42" s="247" t="str">
        <f>IF($E$42&lt;&gt;"",(SUM($J$42:$R$42)),"")</f>
        <v/>
      </c>
      <c r="I42" s="248"/>
      <c r="J42" s="58"/>
      <c r="K42" s="58"/>
      <c r="L42" s="58"/>
      <c r="M42" s="58"/>
      <c r="N42" s="244"/>
      <c r="O42" s="245"/>
      <c r="P42" s="58"/>
      <c r="Q42" s="58"/>
      <c r="R42" s="58"/>
    </row>
    <row r="43" spans="1:18" ht="10.7" customHeight="1" x14ac:dyDescent="0.15">
      <c r="A43" s="55"/>
      <c r="B43" s="80"/>
      <c r="C43" s="82"/>
      <c r="D43" s="62"/>
      <c r="E43" s="60"/>
      <c r="F43" s="78"/>
      <c r="G43" s="79"/>
      <c r="H43" s="247" t="str">
        <f>IF($E$43&lt;&gt;"",(SUM($J$43:$R$43)),"")</f>
        <v/>
      </c>
      <c r="I43" s="248"/>
      <c r="J43" s="61"/>
      <c r="K43" s="61"/>
      <c r="L43" s="58"/>
      <c r="M43" s="58"/>
      <c r="N43" s="244"/>
      <c r="O43" s="245"/>
      <c r="P43" s="61"/>
      <c r="Q43" s="61"/>
      <c r="R43" s="61"/>
    </row>
    <row r="44" spans="1:18" ht="10.7" customHeight="1" x14ac:dyDescent="0.15">
      <c r="A44" s="55"/>
      <c r="B44" s="80"/>
      <c r="C44" s="82"/>
      <c r="D44" s="62"/>
      <c r="E44" s="60"/>
      <c r="F44" s="78"/>
      <c r="G44" s="78"/>
      <c r="H44" s="247" t="str">
        <f>IF($E$44&lt;&gt;"",(SUM($J$44:$R$44)),"")</f>
        <v/>
      </c>
      <c r="I44" s="248"/>
      <c r="J44" s="61"/>
      <c r="K44" s="61"/>
      <c r="L44" s="58"/>
      <c r="M44" s="58"/>
      <c r="N44" s="244"/>
      <c r="O44" s="245"/>
      <c r="P44" s="61"/>
      <c r="Q44" s="61"/>
      <c r="R44" s="61"/>
    </row>
    <row r="45" spans="1:18" ht="10.7" customHeight="1" x14ac:dyDescent="0.15">
      <c r="A45" s="55"/>
      <c r="B45" s="80"/>
      <c r="C45" s="82"/>
      <c r="D45" s="62"/>
      <c r="E45" s="60"/>
      <c r="F45" s="78"/>
      <c r="G45" s="79"/>
      <c r="H45" s="247" t="str">
        <f>IF($E$45&lt;&gt;"",(SUM($J$45:$R$45)),"")</f>
        <v/>
      </c>
      <c r="I45" s="248"/>
      <c r="J45" s="61"/>
      <c r="K45" s="58"/>
      <c r="L45" s="58"/>
      <c r="M45" s="58"/>
      <c r="N45" s="244"/>
      <c r="O45" s="245"/>
      <c r="P45" s="61"/>
      <c r="Q45" s="61"/>
      <c r="R45" s="61"/>
    </row>
    <row r="46" spans="1:18" ht="10.7" customHeight="1" x14ac:dyDescent="0.15">
      <c r="A46" s="55"/>
      <c r="B46" s="80"/>
      <c r="C46" s="82"/>
      <c r="D46" s="62"/>
      <c r="E46" s="60"/>
      <c r="F46" s="78"/>
      <c r="G46" s="78"/>
      <c r="H46" s="247" t="str">
        <f>IF($E$46&lt;&gt;"",(SUM($J$46:$R$46)),"")</f>
        <v/>
      </c>
      <c r="I46" s="248"/>
      <c r="J46" s="58"/>
      <c r="K46" s="61"/>
      <c r="L46" s="58"/>
      <c r="M46" s="58"/>
      <c r="N46" s="244"/>
      <c r="O46" s="245"/>
      <c r="P46" s="58"/>
      <c r="Q46" s="58"/>
      <c r="R46" s="58"/>
    </row>
    <row r="47" spans="1:18" ht="10.7" customHeight="1" x14ac:dyDescent="0.15">
      <c r="A47" s="55"/>
      <c r="B47" s="80"/>
      <c r="C47" s="82"/>
      <c r="D47" s="62"/>
      <c r="E47" s="60"/>
      <c r="F47" s="78"/>
      <c r="G47" s="79"/>
      <c r="H47" s="247" t="str">
        <f>IF($E$47&lt;&gt;"",(SUM($J$47:$R$47)),"")</f>
        <v/>
      </c>
      <c r="I47" s="248"/>
      <c r="J47" s="61"/>
      <c r="K47" s="61"/>
      <c r="L47" s="58"/>
      <c r="M47" s="58"/>
      <c r="N47" s="244"/>
      <c r="O47" s="245"/>
      <c r="P47" s="61"/>
      <c r="Q47" s="61"/>
      <c r="R47" s="61"/>
    </row>
    <row r="48" spans="1:18" ht="10.7" customHeight="1" x14ac:dyDescent="0.15">
      <c r="A48" s="55"/>
      <c r="B48" s="80"/>
      <c r="C48" s="82"/>
      <c r="D48" s="62"/>
      <c r="E48" s="60"/>
      <c r="F48" s="78"/>
      <c r="G48" s="78"/>
      <c r="H48" s="247" t="str">
        <f>IF($E$48&lt;&gt;"",(SUM($J$48:$R$48)),"")</f>
        <v/>
      </c>
      <c r="I48" s="248"/>
      <c r="J48" s="61"/>
      <c r="K48" s="58"/>
      <c r="L48" s="58"/>
      <c r="M48" s="58"/>
      <c r="N48" s="244"/>
      <c r="O48" s="245"/>
      <c r="P48" s="61"/>
      <c r="Q48" s="61"/>
      <c r="R48" s="61"/>
    </row>
    <row r="49" spans="1:18" ht="10.7" customHeight="1" x14ac:dyDescent="0.15">
      <c r="A49" s="55"/>
      <c r="B49" s="80"/>
      <c r="C49" s="82"/>
      <c r="D49" s="62"/>
      <c r="E49" s="60"/>
      <c r="F49" s="78"/>
      <c r="G49" s="79"/>
      <c r="H49" s="247" t="str">
        <f>IF($E$49&lt;&gt;"",(SUM($J$49:$R$49)),"")</f>
        <v/>
      </c>
      <c r="I49" s="248"/>
      <c r="J49" s="61"/>
      <c r="K49" s="61"/>
      <c r="L49" s="58"/>
      <c r="M49" s="58"/>
      <c r="N49" s="244"/>
      <c r="O49" s="245"/>
      <c r="P49" s="61"/>
      <c r="Q49" s="61"/>
      <c r="R49" s="61"/>
    </row>
    <row r="50" spans="1:18" ht="10.7" customHeight="1" x14ac:dyDescent="0.15">
      <c r="A50" s="55"/>
      <c r="B50" s="80"/>
      <c r="C50" s="82"/>
      <c r="D50" s="62"/>
      <c r="E50" s="60"/>
      <c r="F50" s="78"/>
      <c r="G50" s="78"/>
      <c r="H50" s="247" t="str">
        <f>IF($E$50&lt;&gt;"",(SUM($J$50:$R$50)),"")</f>
        <v/>
      </c>
      <c r="I50" s="248"/>
      <c r="J50" s="58"/>
      <c r="K50" s="61"/>
      <c r="L50" s="58"/>
      <c r="M50" s="58"/>
      <c r="N50" s="244"/>
      <c r="O50" s="245"/>
      <c r="P50" s="58"/>
      <c r="Q50" s="58"/>
      <c r="R50" s="58"/>
    </row>
    <row r="51" spans="1:18" ht="10.7" customHeight="1" x14ac:dyDescent="0.15">
      <c r="A51" s="55"/>
      <c r="B51" s="80"/>
      <c r="C51" s="82"/>
      <c r="D51" s="62"/>
      <c r="E51" s="60"/>
      <c r="F51" s="78"/>
      <c r="G51" s="79"/>
      <c r="H51" s="247" t="str">
        <f>IF($E$51&lt;&gt;"",(SUM($J$51:$R$51)),"")</f>
        <v/>
      </c>
      <c r="I51" s="248"/>
      <c r="J51" s="61"/>
      <c r="K51" s="58"/>
      <c r="L51" s="58"/>
      <c r="M51" s="58"/>
      <c r="N51" s="244"/>
      <c r="O51" s="245"/>
      <c r="P51" s="61"/>
      <c r="Q51" s="61"/>
      <c r="R51" s="61"/>
    </row>
    <row r="52" spans="1:18" ht="10.7" customHeight="1" x14ac:dyDescent="0.15">
      <c r="A52" s="55"/>
      <c r="B52" s="80"/>
      <c r="C52" s="82"/>
      <c r="D52" s="62"/>
      <c r="E52" s="60"/>
      <c r="F52" s="78"/>
      <c r="G52" s="78"/>
      <c r="H52" s="247" t="str">
        <f>IF($E$52&lt;&gt;"",(SUM($J$52:$R$52)),"")</f>
        <v/>
      </c>
      <c r="I52" s="248"/>
      <c r="J52" s="61"/>
      <c r="K52" s="61"/>
      <c r="L52" s="58"/>
      <c r="M52" s="58"/>
      <c r="N52" s="244"/>
      <c r="O52" s="245"/>
      <c r="P52" s="61"/>
      <c r="Q52" s="61"/>
      <c r="R52" s="61"/>
    </row>
    <row r="53" spans="1:18" ht="10.7" customHeight="1" x14ac:dyDescent="0.15">
      <c r="A53" s="55"/>
      <c r="B53" s="80"/>
      <c r="C53" s="82"/>
      <c r="D53" s="62"/>
      <c r="E53" s="60"/>
      <c r="F53" s="78"/>
      <c r="G53" s="79"/>
      <c r="H53" s="247" t="str">
        <f>IF($E$53&lt;&gt;"",(SUM($J$53:$R$53)),"")</f>
        <v/>
      </c>
      <c r="I53" s="248"/>
      <c r="J53" s="61"/>
      <c r="K53" s="61"/>
      <c r="L53" s="58"/>
      <c r="M53" s="58"/>
      <c r="N53" s="244"/>
      <c r="O53" s="245"/>
      <c r="P53" s="61"/>
      <c r="Q53" s="61"/>
      <c r="R53" s="61"/>
    </row>
    <row r="54" spans="1:18" ht="10.7" customHeight="1" x14ac:dyDescent="0.15">
      <c r="A54" s="55"/>
      <c r="B54" s="80"/>
      <c r="C54" s="82"/>
      <c r="D54" s="62"/>
      <c r="E54" s="60"/>
      <c r="F54" s="78"/>
      <c r="G54" s="78"/>
      <c r="H54" s="247" t="str">
        <f>IF($E$54&lt;&gt;"",(SUM($J$54:$R$54)),"")</f>
        <v/>
      </c>
      <c r="I54" s="248"/>
      <c r="J54" s="58"/>
      <c r="K54" s="58"/>
      <c r="L54" s="58"/>
      <c r="M54" s="58"/>
      <c r="N54" s="244"/>
      <c r="O54" s="245"/>
      <c r="P54" s="58"/>
      <c r="Q54" s="58"/>
      <c r="R54" s="58"/>
    </row>
    <row r="55" spans="1:18" ht="10.7" customHeight="1" x14ac:dyDescent="0.15">
      <c r="A55" s="201" t="s">
        <v>93</v>
      </c>
      <c r="B55" s="201"/>
      <c r="C55" s="201"/>
      <c r="D55" s="201"/>
      <c r="E55" s="201"/>
      <c r="F55" s="201"/>
      <c r="G55" s="201"/>
      <c r="H55" s="201"/>
      <c r="I55" s="25" t="s">
        <v>384</v>
      </c>
      <c r="J55" s="63" t="str">
        <f>IF($J$9&lt;&gt;"",(SUMIF($F$10:$F$54,"Vert.",$J$10:$J$54)+SUMIF($F$10:$F$54,"Direc.",$J$10:$J$54)+SUMIF($F$10:$F$54,"Horiz.",$J$10:$J$54)+SUMIF($F$10:$F$54,"Alloc.",$J$10:$J$54)+SUMIF($F$10:$F$54,"PSA",$J$10:$J$54)),"")</f>
        <v/>
      </c>
      <c r="K55" s="63" t="str">
        <f>IF($K$9&lt;&gt;"",(SUMIF($F$10:$F$54,"Vert.",$K$10:$K$54)+SUMIF($F$10:$F$54,"Direc.",$K$10:$K$54)+SUMIF($F$10:$F$54,"Horiz.",$K$10:$K$54)+SUMIF($F$10:$F$54,"Alloc.",$K$10:$K$54)+SUMIF($F$10:$F$54,"PSA",$K$10:$K$54)),"")</f>
        <v/>
      </c>
      <c r="L55" s="63" t="str">
        <f>IF($L$9&lt;&gt;"",(SUMIF($F$10:$F$54,"Vert.",$L$10:$L$54)+SUMIF($F$10:$F$54,"Direc.",$L$10:$L$54)+SUMIF($F$10:$F$54,"Horiz.",$L$10:$L$54)+SUMIF($F$10:$F$54,"Alloc.",$L$10:$L$54)+SUMIF($F$10:$F$54,"PSA",$L$10:$L$54)),"")</f>
        <v/>
      </c>
      <c r="M55" s="63" t="str">
        <f>IF($M$9&lt;&gt;"",(SUMIF($F$10:$F$54,"Vert.",$M$10:$M$54)+SUMIF($F$10:$F$54,"Direc.",$M$10:$M$54)+SUMIF($F$10:$F$54,"Horiz.",$M$10:$M$54)+SUMIF($F$10:$F$54,"Alloc.",$M$10:$M$54)+SUMIF($F$10:$F$54,"PSA",$M$10:$M$54)),"")</f>
        <v/>
      </c>
      <c r="N55" s="194" t="str">
        <f>IF($N$9&lt;&gt;"",(SUMIF($F$10:$F$54,"Vert.",$N$10:$N$54)+SUMIF($F$10:$F$54,"Direc.",$N$10:$N$54)+SUMIF($F$10:$F$54,"Horiz.",$N$10:$N$54)+SUMIF($F$10:$F$54,"Alloc.",$N$10:$N$54)+SUMIF($F$10:$F$54,"PSA",$N$10:$N$54)),"")</f>
        <v/>
      </c>
      <c r="O55" s="195"/>
      <c r="P55" s="63" t="str">
        <f>IF($P$9&lt;&gt;"",(SUMIF($F$10:$F$54,"Vert.",$P$10:$P$54)+SUMIF($F$10:$F$54,"Direc.",$P$10:$P$54)+SUMIF($F$10:$F$54,"Horiz.",$P$10:$P$54)+SUMIF($F$10:$F$54,"Alloc.",$P$10:$P$54)+SUMIF($F$10:$F$54,"PSA",$P$10:$P$54)),"")</f>
        <v/>
      </c>
      <c r="Q55" s="63" t="str">
        <f>IF($Q$9&lt;&gt;"",(SUMIF($F$10:$F$54,"Vert.",$Q$10:$Q$54)+SUMIF($F$10:$F$54,"Direc.",$Q$10:$Q$54)+SUMIF($F$10:$F$54,"Horiz.",$Q$10:$Q$54)+SUMIF($F$10:$F$54,"Alloc.",$Q$10:$Q$54)+SUMIF($F$10:$F$54,"PSA",$Q$10:$Q$54)),"")</f>
        <v/>
      </c>
      <c r="R55" s="63" t="str">
        <f>IF($R$9&lt;&gt;"",(SUMIF($F$10:$F$54,"Vert.",$R$10:$R$54)+SUMIF($F$10:$F$54,"Direc.",$R$10:$R$54)+SUMIF($F$10:$F$54,"Horiz.",$R$10:$R$54)+SUMIF($F$10:$F$54,"Alloc.",$R$10:$R$54)+SUMIF($F$10:$F$54,"PSA",$R$10:$R$54)),"")</f>
        <v/>
      </c>
    </row>
    <row r="56" spans="1:18" ht="10.7" customHeight="1" x14ac:dyDescent="0.15">
      <c r="A56" s="213" t="s">
        <v>94</v>
      </c>
      <c r="B56" s="213"/>
      <c r="C56" s="213"/>
      <c r="D56" s="213"/>
      <c r="E56" s="213"/>
      <c r="F56" s="213"/>
      <c r="G56" s="213"/>
      <c r="H56" s="213"/>
      <c r="I56" s="26" t="s">
        <v>384</v>
      </c>
      <c r="J56" s="64" t="str">
        <f>IF('Form P-16 Page 1'!$K$16="Yes",(IF($J$9&lt;&gt;"",(SUMIF($F$10:$F$54,"Horiz.",$J$10:$J$54)+SUMIF($F$10:$F$54,"Alloc.",$J$10:$J$54)+SUMIF($F$10:$F$54,"PSA",$J$10:$J$54)),"")),"")</f>
        <v/>
      </c>
      <c r="K56" s="64" t="str">
        <f>IF('Form P-16 Page 1'!$K$16="Yes",(IF($K$9&lt;&gt;"",(SUMIF($F$10:$F$54,"Horiz.",$K$10:$K$54)+SUMIF($F$10:$F$54,"Alloc.",$K$10:$K$54)+SUMIF($F$10:$F$54,"PSA",$K$10:$K$54)),"")),"")</f>
        <v/>
      </c>
      <c r="L56" s="64" t="str">
        <f>IF('Form P-16 Page 1'!$K$16="Yes",(IF($L$9&lt;&gt;"",(SUMIF($F$10:$F$54,"Horiz.",$L$10:$L$54)+SUMIF($F$10:$F$54,"Alloc.",$L$10:$L$54)+SUMIF($F$10:$F$54,"PSA",$L$10:$L$54)),"")),"")</f>
        <v/>
      </c>
      <c r="M56" s="64" t="str">
        <f>IF('Form P-16 Page 1'!$K$16="Yes",(IF($M$9&lt;&gt;"",(SUMIF($F$10:$F$54,"Horiz.",$M$10:$M$54)+SUMIF($F$10:$F$54,"Alloc.",$M$10:$M$54)+SUMIF($F$10:$F$54,"PSA",$M$10:$M$54)),"")),"")</f>
        <v/>
      </c>
      <c r="N56" s="194" t="str">
        <f>IF('Form P-16 Page 1'!$K$16="Yes",(IF($N$9&lt;&gt;"",(SUMIF($F$10:$F$54,"Horiz.",$N$10:$N$54)+SUMIF($F$10:$F$54,"Alloc.",$N$10:$N$54)+SUMIF($F$10:$F$54,"PSA",$N$10:$N$54)),"")),"")</f>
        <v/>
      </c>
      <c r="O56" s="195"/>
      <c r="P56" s="64" t="str">
        <f>IF('Form P-16 Page 1'!$K$16="Yes",(IF($P$9&lt;&gt;"",(SUMIF($F$10:$F$54,"Horiz.",$P$10:$P$54)+SUMIF($F$10:$F$54,"Alloc.",$P$10:$P$54)+SUMIF($F$10:$F$54,"PSA",$P$10:$P$54)),"")),"")</f>
        <v/>
      </c>
      <c r="Q56" s="64" t="str">
        <f>IF('Form P-16 Page 1'!$K$16="Yes",(IF($Q$9&lt;&gt;"",(SUMIF($F$10:$F$54,"Horiz.",$Q$10:$Q$54)+SUMIF($F$10:$F$54,"Alloc.",$Q$10:$Q$54)+SUMIF($F$10:$F$54,"PSA",$Q$10:$Q$54)),"")),"")</f>
        <v/>
      </c>
      <c r="R56" s="64" t="str">
        <f>IF('Form P-16 Page 1'!$K$16="Yes",(IF($R$9&lt;&gt;"",(SUMIF($F$10:$F$54,"Horiz.",$R$10:$R$54)+SUMIF($F$10:$F$54,"Alloc.",$R$10:$R$54)+SUMIF($F$10:$F$54,"PSA",$R$10:$R$54)),"")),"")</f>
        <v/>
      </c>
    </row>
    <row r="57" spans="1:18" ht="10.7" customHeight="1" x14ac:dyDescent="0.15">
      <c r="A57" s="246" t="s">
        <v>95</v>
      </c>
      <c r="B57" s="246"/>
      <c r="C57" s="246"/>
      <c r="D57" s="246"/>
      <c r="E57" s="246"/>
      <c r="F57" s="246"/>
      <c r="G57" s="246"/>
      <c r="H57" s="246"/>
      <c r="I57" s="26" t="s">
        <v>384</v>
      </c>
      <c r="J57" s="64" t="str">
        <f>IF('Form P-16 Page 1'!$K$16="Yes",(IF($J$9&lt;&gt;"",(SUMIF($F$10:$F$54,"Vert.",$J$10:$J$54)+SUMIF($F$10:$F$54,"Direc.",$J$10:$J$54)),"")),"")</f>
        <v/>
      </c>
      <c r="K57" s="64" t="str">
        <f>IF('Form P-16 Page 1'!$K$16="Yes",(IF($K$9&lt;&gt;"",(SUMIF($F$10:$F$54,"Vert.",$K$10:$K$54)+SUMIF($F$10:$F$54,"Direc.",$K$10:$K$54)),"")),"")</f>
        <v/>
      </c>
      <c r="L57" s="64" t="str">
        <f>IF('Form P-16 Page 1'!$K$16="Yes",(IF($L$9&lt;&gt;"",(SUMIF($F$10:$F$54,"Vert.",$L$10:$L$54)+SUMIF($F$10:$F$54,"Direc.",$L$10:$L$54)),"")),"")</f>
        <v/>
      </c>
      <c r="M57" s="64" t="str">
        <f>IF('Form P-16 Page 1'!$K$16="Yes",(IF($M$9&lt;&gt;"",(SUMIF($F$10:$F$54,"Vert.",$M$10:$M$54)+SUMIF($F$10:$F$54,"Direc.",$M$10:$M$54)),"")),"")</f>
        <v/>
      </c>
      <c r="N57" s="194" t="str">
        <f>IF('Form P-16 Page 1'!$K$16="Yes",(IF($N$9&lt;&gt;"",(SUMIF($F$10:$F$54,"Vert.",$N$10:$N$54)+SUMIF($F$10:$F$54,"Direc.",$N$10:$N$54)),"")),"")</f>
        <v/>
      </c>
      <c r="O57" s="195"/>
      <c r="P57" s="64" t="str">
        <f>IF('Form P-16 Page 1'!$K$16="Yes",(IF($P$9&lt;&gt;"",(SUMIF($F$10:$F$54,"Vert.",$P$10:$P$54)+SUMIF($F$10:$F$54,"Direc.",$P$10:$P$54)),"")),"")</f>
        <v/>
      </c>
      <c r="Q57" s="64" t="str">
        <f>IF('Form P-16 Page 1'!$K$16="Yes",(IF($Q$9&lt;&gt;"",(SUMIF($F$10:$F$54,"Vert.",$Q$10:$Q$54)+SUMIF($F$10:$F$54,"Direc.",$Q$10:$Q$54)),"")),"")</f>
        <v/>
      </c>
      <c r="R57" s="64" t="str">
        <f>IF('Form P-16 Page 1'!$K$16="Yes",(IF($R$9&lt;&gt;"",(SUMIF($F$10:$F$54,"Vert.",$R$10:$R$54)+SUMIF($F$10:$F$54,"Direc.",$R$10:$R$54)),"")),"")</f>
        <v/>
      </c>
    </row>
    <row r="58" spans="1:18" s="52" customFormat="1" ht="10.7" customHeight="1" x14ac:dyDescent="0.15">
      <c r="A58" s="221" t="s">
        <v>406</v>
      </c>
      <c r="B58" s="221"/>
      <c r="C58" s="221"/>
      <c r="D58" s="221"/>
      <c r="E58" s="221"/>
      <c r="F58" s="221"/>
      <c r="G58" s="221"/>
      <c r="H58" s="221"/>
      <c r="I58" s="221"/>
      <c r="J58" s="221"/>
      <c r="K58" s="221"/>
      <c r="L58" s="221"/>
      <c r="M58" s="221"/>
      <c r="N58" s="221"/>
      <c r="O58" s="221"/>
      <c r="P58" s="221"/>
      <c r="Q58" s="221"/>
      <c r="R58" s="221"/>
    </row>
    <row r="59" spans="1:18" ht="7.35" customHeight="1" x14ac:dyDescent="0.15">
      <c r="A59" s="275"/>
      <c r="B59" s="275"/>
      <c r="C59" s="275"/>
      <c r="D59" s="275"/>
      <c r="E59" s="275"/>
      <c r="F59" s="275"/>
      <c r="G59" s="275"/>
      <c r="H59" s="275"/>
      <c r="I59" s="275"/>
      <c r="J59" s="275"/>
      <c r="K59" s="275"/>
      <c r="L59" s="275"/>
      <c r="M59" s="275"/>
      <c r="N59" s="275"/>
      <c r="O59" s="275"/>
      <c r="P59" s="275"/>
      <c r="Q59" s="275"/>
      <c r="R59" s="275"/>
    </row>
    <row r="60" spans="1:18" ht="10.7" customHeight="1" x14ac:dyDescent="0.15"/>
  </sheetData>
  <sheetProtection algorithmName="SHA-512" hashValue="UgC6awiPFXCLE3hOAhYqwBiRY1Ka9VVSjhOJjHP9xLHHA6wVCbUlhtBLYWBSUQxGhAttYljcqXvE+QinfP2fXQ==" saltValue="m5RTzjHkg0LJRK0nWbp99w==" spinCount="100000" sheet="1" objects="1" scenarios="1"/>
  <mergeCells count="161">
    <mergeCell ref="A58:R58"/>
    <mergeCell ref="A59:R59"/>
    <mergeCell ref="A56:H56"/>
    <mergeCell ref="N57:O57"/>
    <mergeCell ref="H54:I54"/>
    <mergeCell ref="B54:C54"/>
    <mergeCell ref="N48:O48"/>
    <mergeCell ref="N49:O49"/>
    <mergeCell ref="N50:O50"/>
    <mergeCell ref="N51:O51"/>
    <mergeCell ref="N52:O52"/>
    <mergeCell ref="N53:O53"/>
    <mergeCell ref="N54:O54"/>
    <mergeCell ref="H52:I52"/>
    <mergeCell ref="H53:I53"/>
    <mergeCell ref="B49:C49"/>
    <mergeCell ref="B50:C50"/>
    <mergeCell ref="H34:I34"/>
    <mergeCell ref="H35:I35"/>
    <mergeCell ref="H36:I36"/>
    <mergeCell ref="H37:I37"/>
    <mergeCell ref="H38:I38"/>
    <mergeCell ref="H39:I39"/>
    <mergeCell ref="H40:I40"/>
    <mergeCell ref="H50:I50"/>
    <mergeCell ref="H51:I51"/>
    <mergeCell ref="H41:I41"/>
    <mergeCell ref="H42:I42"/>
    <mergeCell ref="H43:I43"/>
    <mergeCell ref="H44:I44"/>
    <mergeCell ref="H45:I45"/>
    <mergeCell ref="H46:I46"/>
    <mergeCell ref="H47:I47"/>
    <mergeCell ref="H48:I48"/>
    <mergeCell ref="H49:I49"/>
    <mergeCell ref="H10:I10"/>
    <mergeCell ref="H11:I11"/>
    <mergeCell ref="H12:I12"/>
    <mergeCell ref="H13:I13"/>
    <mergeCell ref="H14:I14"/>
    <mergeCell ref="H15:I15"/>
    <mergeCell ref="H16:I16"/>
    <mergeCell ref="H17:I17"/>
    <mergeCell ref="H18:I18"/>
    <mergeCell ref="H28:I28"/>
    <mergeCell ref="H29:I29"/>
    <mergeCell ref="H30:I30"/>
    <mergeCell ref="H32:I32"/>
    <mergeCell ref="H33:I33"/>
    <mergeCell ref="B13:C13"/>
    <mergeCell ref="B14:C14"/>
    <mergeCell ref="B15:C15"/>
    <mergeCell ref="B26:C26"/>
    <mergeCell ref="B27:C27"/>
    <mergeCell ref="B33:C33"/>
    <mergeCell ref="H19:I19"/>
    <mergeCell ref="H20:I20"/>
    <mergeCell ref="H21:I21"/>
    <mergeCell ref="H22:I22"/>
    <mergeCell ref="H23:I23"/>
    <mergeCell ref="H24:I24"/>
    <mergeCell ref="H25:I25"/>
    <mergeCell ref="H26:I26"/>
    <mergeCell ref="H27:I27"/>
    <mergeCell ref="B35:C35"/>
    <mergeCell ref="B16:C16"/>
    <mergeCell ref="B17:C17"/>
    <mergeCell ref="B18:C18"/>
    <mergeCell ref="B19:C19"/>
    <mergeCell ref="B20:C20"/>
    <mergeCell ref="B30:C30"/>
    <mergeCell ref="B28:C28"/>
    <mergeCell ref="B29:C29"/>
    <mergeCell ref="B21:C21"/>
    <mergeCell ref="B22:C22"/>
    <mergeCell ref="B23:C23"/>
    <mergeCell ref="B24:C24"/>
    <mergeCell ref="B25:C25"/>
    <mergeCell ref="B31:C31"/>
    <mergeCell ref="B32:C32"/>
    <mergeCell ref="B11:C11"/>
    <mergeCell ref="B12:C12"/>
    <mergeCell ref="A1:B3"/>
    <mergeCell ref="C2:N2"/>
    <mergeCell ref="C1:N1"/>
    <mergeCell ref="C3:N3"/>
    <mergeCell ref="B10:C10"/>
    <mergeCell ref="A4:R4"/>
    <mergeCell ref="A5:R5"/>
    <mergeCell ref="A6:R6"/>
    <mergeCell ref="N8:O8"/>
    <mergeCell ref="N7:O7"/>
    <mergeCell ref="A7:A9"/>
    <mergeCell ref="B7:C9"/>
    <mergeCell ref="D7:D9"/>
    <mergeCell ref="E7:E9"/>
    <mergeCell ref="F7:F9"/>
    <mergeCell ref="G7:G9"/>
    <mergeCell ref="H7:I9"/>
    <mergeCell ref="O1:R3"/>
    <mergeCell ref="N10:O10"/>
    <mergeCell ref="N11:O11"/>
    <mergeCell ref="N12:O12"/>
    <mergeCell ref="N9:O9"/>
    <mergeCell ref="N46:O46"/>
    <mergeCell ref="N47:O47"/>
    <mergeCell ref="N38:O38"/>
    <mergeCell ref="A57:H57"/>
    <mergeCell ref="A55:H55"/>
    <mergeCell ref="H31:I31"/>
    <mergeCell ref="B41:C41"/>
    <mergeCell ref="B42:C42"/>
    <mergeCell ref="B43:C43"/>
    <mergeCell ref="B44:C44"/>
    <mergeCell ref="B45:C45"/>
    <mergeCell ref="B36:C36"/>
    <mergeCell ref="B37:C37"/>
    <mergeCell ref="B38:C38"/>
    <mergeCell ref="B39:C39"/>
    <mergeCell ref="B40:C40"/>
    <mergeCell ref="B51:C51"/>
    <mergeCell ref="B52:C52"/>
    <mergeCell ref="B53:C53"/>
    <mergeCell ref="B46:C46"/>
    <mergeCell ref="B47:C47"/>
    <mergeCell ref="B48:C48"/>
    <mergeCell ref="N39:O39"/>
    <mergeCell ref="B34:C34"/>
    <mergeCell ref="N42:O42"/>
    <mergeCell ref="N43:O43"/>
    <mergeCell ref="N44:O44"/>
    <mergeCell ref="N26:O26"/>
    <mergeCell ref="N27:O27"/>
    <mergeCell ref="N28:O28"/>
    <mergeCell ref="N29:O29"/>
    <mergeCell ref="N30:O30"/>
    <mergeCell ref="N45:O45"/>
    <mergeCell ref="N17:O17"/>
    <mergeCell ref="N13:O13"/>
    <mergeCell ref="N14:O14"/>
    <mergeCell ref="N15:O15"/>
    <mergeCell ref="N16:O16"/>
    <mergeCell ref="N56:O56"/>
    <mergeCell ref="N31:O31"/>
    <mergeCell ref="N32:O32"/>
    <mergeCell ref="N33:O33"/>
    <mergeCell ref="N18:O18"/>
    <mergeCell ref="N19:O19"/>
    <mergeCell ref="N20:O20"/>
    <mergeCell ref="N21:O21"/>
    <mergeCell ref="N22:O22"/>
    <mergeCell ref="N23:O23"/>
    <mergeCell ref="N24:O24"/>
    <mergeCell ref="N25:O25"/>
    <mergeCell ref="N34:O34"/>
    <mergeCell ref="N35:O35"/>
    <mergeCell ref="N36:O36"/>
    <mergeCell ref="N37:O37"/>
    <mergeCell ref="N55:O55"/>
    <mergeCell ref="N40:O40"/>
    <mergeCell ref="N41:O41"/>
  </mergeCells>
  <phoneticPr fontId="29" type="noConversion"/>
  <conditionalFormatting sqref="D10:D54">
    <cfRule type="duplicateValues" dxfId="4" priority="1"/>
  </conditionalFormatting>
  <conditionalFormatting sqref="H10:H54">
    <cfRule type="expression" dxfId="3" priority="20">
      <formula>IF(F10:F54="PSA-SL",(H10:I54)&gt;0)</formula>
    </cfRule>
    <cfRule type="expression" dxfId="2" priority="21">
      <formula>IF(F10:F54="Alloc.-SL",(H10:I54)&gt;0)</formula>
    </cfRule>
    <cfRule type="expression" dxfId="1" priority="22">
      <formula>IF(F10:F54="SL",(H10:I54)&gt;0)</formula>
    </cfRule>
  </conditionalFormatting>
  <conditionalFormatting sqref="J55:R57">
    <cfRule type="cellIs" dxfId="0" priority="4" operator="lessThan">
      <formula>0</formula>
    </cfRule>
  </conditionalFormatting>
  <printOptions horizontalCentered="1"/>
  <pageMargins left="0.25" right="0.25" top="0.5" bottom="0.5" header="0.3" footer="0.3"/>
  <pageSetup orientation="portrait" r:id="rId1"/>
  <headerFooter>
    <oddHeader>&amp;R&amp;7&amp;D</oddHeader>
  </headerFooter>
  <ignoredErrors>
    <ignoredError sqref="J8:R9"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WR-38 Yes or No Error" error="Please select Yes or No if the wellbore has an approved SWR-38 Exception." xr:uid="{00000000-0002-0000-0300-000000000000}">
          <x14:formula1>
            <xm:f>DropDown!$Q$14:$Q$16</xm:f>
          </x14:formula1>
          <xm:sqref>G10:G54</xm:sqref>
        </x14:dataValidation>
        <x14:dataValidation type="list" allowBlank="1" showInputMessage="1" showErrorMessage="1" errorTitle="Profile Error" error="Please choose a Wellbore Profile from the dropdown menu." xr:uid="{00000000-0002-0000-0300-000001000000}">
          <x14:formula1>
            <xm:f>DropDown!$C$14:$C$22</xm:f>
          </x14:formula1>
          <xm:sqref>F10:F54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Q366"/>
  <sheetViews>
    <sheetView view="pageLayout" zoomScale="145" zoomScaleNormal="100" zoomScalePageLayoutView="145" workbookViewId="0"/>
  </sheetViews>
  <sheetFormatPr defaultColWidth="9.140625" defaultRowHeight="15" x14ac:dyDescent="0.25"/>
  <cols>
    <col min="1" max="1" width="23.85546875" customWidth="1"/>
    <col min="2" max="2" width="1.140625" customWidth="1"/>
    <col min="3" max="3" width="8.140625" style="18" customWidth="1"/>
    <col min="4" max="4" width="1.140625" customWidth="1"/>
    <col min="5" max="5" width="8.7109375" bestFit="1" customWidth="1"/>
    <col min="6" max="6" width="1.140625" customWidth="1"/>
    <col min="7" max="7" width="8.7109375" bestFit="1" customWidth="1"/>
    <col min="8" max="8" width="1.140625" customWidth="1"/>
    <col min="9" max="9" width="8.7109375" bestFit="1" customWidth="1"/>
    <col min="10" max="10" width="1.140625" customWidth="1"/>
    <col min="11" max="11" width="9.140625" customWidth="1"/>
    <col min="12" max="12" width="1.140625" customWidth="1"/>
    <col min="13" max="13" width="9.140625" bestFit="1" customWidth="1"/>
    <col min="14" max="14" width="1.140625" customWidth="1"/>
    <col min="15" max="15" width="7.42578125" bestFit="1" customWidth="1"/>
    <col min="16" max="16" width="1.140625" customWidth="1"/>
    <col min="17" max="17" width="11.42578125" customWidth="1"/>
  </cols>
  <sheetData>
    <row r="1" spans="1:17" s="3" customFormat="1" x14ac:dyDescent="0.25">
      <c r="A1" s="2" t="s">
        <v>73</v>
      </c>
      <c r="B1" s="2"/>
      <c r="C1" s="16" t="s">
        <v>101</v>
      </c>
      <c r="D1" s="2"/>
      <c r="E1" s="2" t="s">
        <v>101</v>
      </c>
      <c r="F1" s="2"/>
      <c r="G1" s="2" t="s">
        <v>101</v>
      </c>
      <c r="H1" s="2"/>
      <c r="I1" s="2" t="s">
        <v>101</v>
      </c>
      <c r="J1" s="2"/>
      <c r="K1" s="2" t="s">
        <v>76</v>
      </c>
      <c r="L1" s="2"/>
      <c r="M1" s="2" t="s">
        <v>76</v>
      </c>
      <c r="N1" s="2"/>
      <c r="O1" s="2" t="s">
        <v>75</v>
      </c>
      <c r="P1" s="2"/>
      <c r="Q1" s="2" t="s">
        <v>74</v>
      </c>
    </row>
    <row r="2" spans="1:17" x14ac:dyDescent="0.25">
      <c r="A2" s="1" t="s">
        <v>56</v>
      </c>
      <c r="B2" s="1"/>
      <c r="C2" s="17" t="s">
        <v>56</v>
      </c>
      <c r="D2" s="1"/>
      <c r="E2" s="1" t="s">
        <v>56</v>
      </c>
      <c r="F2" s="1"/>
      <c r="G2" s="1" t="s">
        <v>56</v>
      </c>
      <c r="H2" s="1"/>
      <c r="I2" s="1" t="s">
        <v>56</v>
      </c>
      <c r="J2" s="1"/>
      <c r="K2" s="1" t="s">
        <v>56</v>
      </c>
      <c r="L2" s="1"/>
      <c r="M2" s="1" t="s">
        <v>56</v>
      </c>
      <c r="N2" s="1"/>
      <c r="O2" s="1" t="s">
        <v>56</v>
      </c>
      <c r="P2" s="1"/>
      <c r="Q2" s="1" t="s">
        <v>56</v>
      </c>
    </row>
    <row r="3" spans="1:17" x14ac:dyDescent="0.25">
      <c r="A3" s="1" t="s">
        <v>57</v>
      </c>
      <c r="B3" s="1"/>
      <c r="C3" s="17" t="s">
        <v>63</v>
      </c>
      <c r="D3" s="1"/>
      <c r="E3" s="1" t="s">
        <v>78</v>
      </c>
      <c r="F3" s="1"/>
      <c r="G3" s="1" t="s">
        <v>63</v>
      </c>
      <c r="H3" s="1"/>
      <c r="I3" s="1" t="s">
        <v>78</v>
      </c>
      <c r="J3" s="1"/>
      <c r="K3" s="1" t="s">
        <v>60</v>
      </c>
      <c r="L3" s="1"/>
      <c r="M3" s="1" t="s">
        <v>46</v>
      </c>
      <c r="N3" s="1"/>
      <c r="O3" s="1" t="s">
        <v>70</v>
      </c>
      <c r="P3" s="1"/>
      <c r="Q3" s="1" t="s">
        <v>55</v>
      </c>
    </row>
    <row r="4" spans="1:17" x14ac:dyDescent="0.25">
      <c r="A4" s="1" t="s">
        <v>58</v>
      </c>
      <c r="B4" s="1"/>
      <c r="C4" s="17" t="s">
        <v>64</v>
      </c>
      <c r="D4" s="1"/>
      <c r="E4" s="1" t="s">
        <v>49</v>
      </c>
      <c r="F4" s="1"/>
      <c r="G4" s="1" t="s">
        <v>64</v>
      </c>
      <c r="H4" s="1"/>
      <c r="I4" s="1" t="s">
        <v>49</v>
      </c>
      <c r="J4" s="1"/>
      <c r="K4" s="1" t="s">
        <v>61</v>
      </c>
      <c r="L4" s="1"/>
      <c r="M4" s="1" t="s">
        <v>79</v>
      </c>
      <c r="N4" s="1"/>
      <c r="O4" s="1" t="s">
        <v>69</v>
      </c>
      <c r="P4" s="1"/>
      <c r="Q4" s="1" t="s">
        <v>54</v>
      </c>
    </row>
    <row r="5" spans="1:17" x14ac:dyDescent="0.25">
      <c r="A5" s="1" t="s">
        <v>59</v>
      </c>
      <c r="B5" s="1"/>
      <c r="C5" s="17" t="s">
        <v>65</v>
      </c>
      <c r="D5" s="1"/>
      <c r="E5" s="1" t="s">
        <v>53</v>
      </c>
      <c r="F5" s="1"/>
      <c r="G5" s="1" t="s">
        <v>65</v>
      </c>
      <c r="H5" s="1"/>
      <c r="I5" s="1" t="s">
        <v>53</v>
      </c>
      <c r="J5" s="1"/>
      <c r="K5" s="1" t="s">
        <v>67</v>
      </c>
      <c r="L5" s="1"/>
      <c r="M5" s="1" t="s">
        <v>82</v>
      </c>
      <c r="N5" s="1"/>
      <c r="O5" s="1"/>
      <c r="P5" s="1"/>
      <c r="Q5" s="1"/>
    </row>
    <row r="6" spans="1:17" x14ac:dyDescent="0.25">
      <c r="A6" s="1" t="s">
        <v>392</v>
      </c>
      <c r="B6" s="1"/>
      <c r="C6" s="17" t="s">
        <v>60</v>
      </c>
      <c r="D6" s="1"/>
      <c r="E6" s="1" t="s">
        <v>46</v>
      </c>
      <c r="F6" s="1"/>
      <c r="G6" s="1" t="s">
        <v>62</v>
      </c>
      <c r="H6" s="1"/>
      <c r="I6" s="1" t="s">
        <v>81</v>
      </c>
      <c r="J6" s="1"/>
      <c r="K6" s="1" t="s">
        <v>68</v>
      </c>
      <c r="L6" s="1"/>
      <c r="M6" s="1" t="s">
        <v>83</v>
      </c>
      <c r="N6" s="1"/>
      <c r="O6" s="1"/>
      <c r="P6" s="1"/>
      <c r="Q6" s="1"/>
    </row>
    <row r="7" spans="1:17" x14ac:dyDescent="0.25">
      <c r="A7" s="1" t="s">
        <v>393</v>
      </c>
      <c r="B7" s="1"/>
      <c r="C7" s="17" t="s">
        <v>61</v>
      </c>
      <c r="D7" s="1"/>
      <c r="E7" s="1" t="s">
        <v>79</v>
      </c>
      <c r="F7" s="1"/>
      <c r="G7" s="1"/>
      <c r="H7" s="1"/>
      <c r="I7" s="1"/>
      <c r="J7" s="1"/>
      <c r="K7" s="1"/>
      <c r="L7" s="1"/>
      <c r="M7" s="1"/>
      <c r="N7" s="1"/>
      <c r="O7" s="1"/>
      <c r="P7" s="1"/>
      <c r="Q7" s="1"/>
    </row>
    <row r="8" spans="1:17" x14ac:dyDescent="0.25">
      <c r="A8" s="1" t="s">
        <v>394</v>
      </c>
      <c r="B8" s="1"/>
      <c r="C8" s="17" t="s">
        <v>62</v>
      </c>
      <c r="D8" s="1"/>
      <c r="E8" s="1" t="s">
        <v>80</v>
      </c>
      <c r="F8" s="1"/>
      <c r="G8" s="1"/>
      <c r="H8" s="1"/>
      <c r="I8" s="1"/>
      <c r="J8" s="1"/>
      <c r="K8" s="1"/>
      <c r="L8" s="1"/>
      <c r="M8" s="1"/>
      <c r="N8" s="1"/>
      <c r="O8" s="1"/>
      <c r="P8" s="1"/>
      <c r="Q8" s="1"/>
    </row>
    <row r="9" spans="1:17" x14ac:dyDescent="0.25">
      <c r="A9" s="1" t="s">
        <v>395</v>
      </c>
      <c r="B9" s="1"/>
      <c r="C9" s="17" t="s">
        <v>67</v>
      </c>
      <c r="D9" s="1"/>
      <c r="E9" s="1" t="s">
        <v>82</v>
      </c>
      <c r="F9" s="1"/>
      <c r="G9" s="1"/>
      <c r="H9" s="1"/>
      <c r="I9" s="1"/>
      <c r="J9" s="1"/>
      <c r="K9" s="1"/>
      <c r="L9" s="1"/>
      <c r="M9" s="1"/>
      <c r="N9" s="1"/>
      <c r="O9" s="1"/>
      <c r="P9" s="1"/>
      <c r="Q9" s="1"/>
    </row>
    <row r="10" spans="1:17" x14ac:dyDescent="0.25">
      <c r="A10" s="1" t="s">
        <v>396</v>
      </c>
      <c r="B10" s="1"/>
      <c r="C10" s="17" t="s">
        <v>68</v>
      </c>
      <c r="D10" s="1"/>
      <c r="E10" s="1" t="s">
        <v>83</v>
      </c>
      <c r="F10" s="1"/>
      <c r="G10" s="1"/>
      <c r="H10" s="1"/>
      <c r="I10" s="1"/>
      <c r="J10" s="1"/>
      <c r="K10" s="1"/>
      <c r="L10" s="1"/>
      <c r="M10" s="1"/>
      <c r="N10" s="1"/>
      <c r="O10" s="1"/>
      <c r="P10" s="1"/>
      <c r="Q10" s="1"/>
    </row>
    <row r="12" spans="1:17" x14ac:dyDescent="0.25">
      <c r="A12" s="2" t="s">
        <v>77</v>
      </c>
    </row>
    <row r="13" spans="1:17" x14ac:dyDescent="0.25">
      <c r="A13" s="2" t="s">
        <v>73</v>
      </c>
      <c r="B13" s="2"/>
      <c r="C13" s="16" t="s">
        <v>101</v>
      </c>
      <c r="D13" s="2"/>
      <c r="E13" s="2" t="s">
        <v>101</v>
      </c>
      <c r="F13" s="2"/>
      <c r="G13" s="2" t="s">
        <v>101</v>
      </c>
      <c r="H13" s="2"/>
      <c r="I13" s="2"/>
      <c r="J13" s="2"/>
      <c r="K13" s="2" t="s">
        <v>76</v>
      </c>
      <c r="L13" s="2"/>
      <c r="M13" s="2" t="s">
        <v>76</v>
      </c>
      <c r="N13" s="2"/>
      <c r="O13" s="2" t="s">
        <v>75</v>
      </c>
      <c r="P13" s="2"/>
      <c r="Q13" s="2" t="s">
        <v>74</v>
      </c>
    </row>
    <row r="14" spans="1:17" x14ac:dyDescent="0.25">
      <c r="A14" s="1"/>
      <c r="B14" s="1"/>
      <c r="C14" s="17"/>
      <c r="D14" s="1"/>
      <c r="E14" s="1"/>
      <c r="F14" s="1"/>
      <c r="G14" s="1"/>
      <c r="H14" s="1"/>
      <c r="I14" s="1"/>
      <c r="J14" s="1"/>
      <c r="K14" s="1"/>
      <c r="L14" s="1"/>
      <c r="M14" s="1"/>
      <c r="N14" s="1"/>
      <c r="O14" s="1"/>
      <c r="P14" s="1"/>
      <c r="Q14" s="1"/>
    </row>
    <row r="15" spans="1:17" x14ac:dyDescent="0.25">
      <c r="A15" s="1" t="s">
        <v>57</v>
      </c>
      <c r="B15" s="1"/>
      <c r="C15" s="17" t="s">
        <v>63</v>
      </c>
      <c r="D15" s="1"/>
      <c r="E15" s="1" t="s">
        <v>78</v>
      </c>
      <c r="F15" s="1"/>
      <c r="G15" s="1" t="s">
        <v>63</v>
      </c>
      <c r="H15" s="1"/>
      <c r="I15" s="1" t="s">
        <v>78</v>
      </c>
      <c r="J15" s="1"/>
      <c r="K15" s="1" t="s">
        <v>60</v>
      </c>
      <c r="L15" s="1"/>
      <c r="M15" s="1" t="s">
        <v>46</v>
      </c>
      <c r="N15" s="1"/>
      <c r="O15" s="1" t="s">
        <v>70</v>
      </c>
      <c r="P15" s="1"/>
      <c r="Q15" s="1" t="s">
        <v>55</v>
      </c>
    </row>
    <row r="16" spans="1:17" x14ac:dyDescent="0.25">
      <c r="A16" s="1" t="s">
        <v>58</v>
      </c>
      <c r="B16" s="1"/>
      <c r="C16" s="17" t="s">
        <v>64</v>
      </c>
      <c r="D16" s="1"/>
      <c r="E16" s="1" t="s">
        <v>49</v>
      </c>
      <c r="F16" s="1"/>
      <c r="G16" s="1" t="s">
        <v>64</v>
      </c>
      <c r="H16" s="1"/>
      <c r="I16" s="1" t="s">
        <v>49</v>
      </c>
      <c r="J16" s="1"/>
      <c r="K16" s="1" t="s">
        <v>61</v>
      </c>
      <c r="L16" s="1"/>
      <c r="M16" s="1" t="s">
        <v>79</v>
      </c>
      <c r="N16" s="1"/>
      <c r="O16" s="1" t="s">
        <v>69</v>
      </c>
      <c r="P16" s="1"/>
      <c r="Q16" s="1" t="s">
        <v>54</v>
      </c>
    </row>
    <row r="17" spans="1:17" x14ac:dyDescent="0.25">
      <c r="A17" s="1" t="s">
        <v>59</v>
      </c>
      <c r="B17" s="1"/>
      <c r="C17" s="17" t="s">
        <v>65</v>
      </c>
      <c r="D17" s="1"/>
      <c r="E17" s="1" t="s">
        <v>53</v>
      </c>
      <c r="F17" s="1"/>
      <c r="G17" s="1" t="s">
        <v>65</v>
      </c>
      <c r="H17" s="1"/>
      <c r="I17" s="1" t="s">
        <v>53</v>
      </c>
      <c r="J17" s="1"/>
      <c r="K17" s="1" t="s">
        <v>67</v>
      </c>
      <c r="L17" s="1"/>
      <c r="M17" s="1" t="s">
        <v>82</v>
      </c>
      <c r="N17" s="1"/>
      <c r="O17" s="1"/>
      <c r="P17" s="1"/>
      <c r="Q17" s="1"/>
    </row>
    <row r="18" spans="1:17" x14ac:dyDescent="0.25">
      <c r="A18" s="1" t="s">
        <v>392</v>
      </c>
      <c r="B18" s="1"/>
      <c r="C18" s="17" t="s">
        <v>99</v>
      </c>
      <c r="D18" s="1"/>
      <c r="E18" s="1" t="s">
        <v>46</v>
      </c>
      <c r="F18" s="1"/>
      <c r="G18" s="1" t="s">
        <v>62</v>
      </c>
      <c r="H18" s="1"/>
      <c r="I18" s="1" t="s">
        <v>81</v>
      </c>
      <c r="J18" s="1"/>
      <c r="K18" s="1" t="s">
        <v>68</v>
      </c>
      <c r="L18" s="1"/>
      <c r="M18" s="1" t="s">
        <v>83</v>
      </c>
      <c r="N18" s="1"/>
      <c r="O18" s="1"/>
      <c r="P18" s="1"/>
      <c r="Q18" s="1"/>
    </row>
    <row r="19" spans="1:17" x14ac:dyDescent="0.25">
      <c r="A19" s="1" t="s">
        <v>393</v>
      </c>
      <c r="B19" s="1"/>
      <c r="C19" s="17" t="s">
        <v>79</v>
      </c>
      <c r="D19" s="1"/>
      <c r="E19" s="1" t="s">
        <v>79</v>
      </c>
      <c r="F19" s="1"/>
      <c r="G19" s="1"/>
      <c r="H19" s="1"/>
      <c r="I19" s="1"/>
      <c r="J19" s="1"/>
      <c r="K19" s="1"/>
      <c r="L19" s="1"/>
      <c r="M19" s="1"/>
      <c r="N19" s="1"/>
      <c r="O19" s="1"/>
      <c r="P19" s="1"/>
      <c r="Q19" s="1"/>
    </row>
    <row r="20" spans="1:17" x14ac:dyDescent="0.25">
      <c r="A20" s="1" t="s">
        <v>394</v>
      </c>
      <c r="B20" s="1"/>
      <c r="C20" s="17" t="s">
        <v>80</v>
      </c>
      <c r="D20" s="1"/>
      <c r="E20" s="1" t="s">
        <v>80</v>
      </c>
      <c r="F20" s="1"/>
      <c r="G20" s="1"/>
      <c r="H20" s="1"/>
      <c r="I20" s="1"/>
      <c r="J20" s="1"/>
      <c r="K20" s="1"/>
      <c r="L20" s="1"/>
      <c r="M20" s="1"/>
      <c r="N20" s="1"/>
      <c r="O20" s="1"/>
      <c r="P20" s="1"/>
      <c r="Q20" s="1"/>
    </row>
    <row r="21" spans="1:17" x14ac:dyDescent="0.25">
      <c r="A21" s="1" t="s">
        <v>395</v>
      </c>
      <c r="B21" s="1"/>
      <c r="C21" s="17" t="s">
        <v>100</v>
      </c>
      <c r="D21" s="1"/>
      <c r="E21" s="1" t="s">
        <v>87</v>
      </c>
      <c r="F21" s="1"/>
      <c r="G21" s="1"/>
      <c r="H21" s="1"/>
      <c r="I21" s="1"/>
      <c r="J21" s="1"/>
      <c r="K21" s="1"/>
      <c r="L21" s="1"/>
      <c r="M21" s="1"/>
      <c r="N21" s="1"/>
      <c r="O21" s="1"/>
      <c r="P21" s="1"/>
      <c r="Q21" s="1"/>
    </row>
    <row r="22" spans="1:17" x14ac:dyDescent="0.25">
      <c r="A22" s="1" t="s">
        <v>396</v>
      </c>
      <c r="B22" s="1"/>
      <c r="C22" s="17" t="s">
        <v>88</v>
      </c>
      <c r="D22" s="1"/>
      <c r="E22" s="1" t="s">
        <v>88</v>
      </c>
      <c r="F22" s="1"/>
      <c r="G22" s="1"/>
      <c r="H22" s="1"/>
      <c r="I22" s="1"/>
      <c r="J22" s="1"/>
      <c r="K22" s="1"/>
      <c r="L22" s="1"/>
      <c r="M22" s="1"/>
      <c r="N22" s="1"/>
      <c r="O22" s="1"/>
      <c r="P22" s="1"/>
      <c r="Q22" s="1"/>
    </row>
    <row r="25" spans="1:17" x14ac:dyDescent="0.25">
      <c r="A25" s="1"/>
    </row>
    <row r="35" spans="1:13" x14ac:dyDescent="0.25">
      <c r="A35" s="2" t="s">
        <v>105</v>
      </c>
      <c r="C35" s="16" t="s">
        <v>107</v>
      </c>
    </row>
    <row r="36" spans="1:13" x14ac:dyDescent="0.25">
      <c r="A36" s="1" t="s">
        <v>56</v>
      </c>
      <c r="C36" s="77" t="s">
        <v>56</v>
      </c>
    </row>
    <row r="37" spans="1:13" x14ac:dyDescent="0.25">
      <c r="A37" s="14">
        <v>1</v>
      </c>
      <c r="C37" s="17" t="s">
        <v>108</v>
      </c>
      <c r="D37" s="1"/>
      <c r="E37" s="1"/>
      <c r="F37" s="1"/>
      <c r="H37" s="1"/>
      <c r="I37" s="1"/>
      <c r="J37" s="1"/>
      <c r="L37" s="1"/>
      <c r="M37" s="1"/>
    </row>
    <row r="38" spans="1:13" x14ac:dyDescent="0.25">
      <c r="A38" s="14">
        <v>2</v>
      </c>
      <c r="C38" s="17" t="s">
        <v>121</v>
      </c>
      <c r="D38" s="1"/>
      <c r="E38" s="1"/>
      <c r="F38" s="1"/>
      <c r="H38" s="1"/>
      <c r="I38" s="1"/>
      <c r="J38" s="1"/>
      <c r="L38" s="1"/>
      <c r="M38" s="1"/>
    </row>
    <row r="39" spans="1:13" x14ac:dyDescent="0.25">
      <c r="A39" s="14">
        <v>3</v>
      </c>
      <c r="C39" s="17" t="s">
        <v>109</v>
      </c>
      <c r="D39" s="1"/>
      <c r="E39" s="1"/>
      <c r="F39" s="1"/>
      <c r="H39" s="1"/>
      <c r="I39" s="1"/>
      <c r="J39" s="1"/>
      <c r="L39" s="1"/>
      <c r="M39" s="1"/>
    </row>
    <row r="40" spans="1:13" x14ac:dyDescent="0.25">
      <c r="A40" s="14">
        <v>4</v>
      </c>
      <c r="C40" s="17" t="s">
        <v>111</v>
      </c>
      <c r="D40" s="1"/>
      <c r="E40" s="1"/>
      <c r="F40" s="1"/>
      <c r="H40" s="1"/>
      <c r="I40" s="1"/>
      <c r="J40" s="1"/>
      <c r="L40" s="1"/>
      <c r="M40" s="1"/>
    </row>
    <row r="41" spans="1:13" x14ac:dyDescent="0.25">
      <c r="A41" s="14">
        <v>5</v>
      </c>
      <c r="C41" s="17" t="s">
        <v>110</v>
      </c>
      <c r="D41" s="1"/>
      <c r="E41" s="1"/>
      <c r="F41" s="1"/>
      <c r="H41" s="1"/>
      <c r="I41" s="1"/>
      <c r="J41" s="1"/>
      <c r="L41" s="1"/>
      <c r="M41" s="1"/>
    </row>
    <row r="42" spans="1:13" x14ac:dyDescent="0.25">
      <c r="A42" s="14">
        <v>6</v>
      </c>
      <c r="C42" s="17" t="s">
        <v>112</v>
      </c>
      <c r="D42" s="1"/>
      <c r="E42" s="1"/>
      <c r="F42" s="1"/>
      <c r="H42" s="1"/>
      <c r="I42" s="1"/>
      <c r="J42" s="1"/>
      <c r="L42" s="1"/>
      <c r="M42" s="1"/>
    </row>
    <row r="43" spans="1:13" x14ac:dyDescent="0.25">
      <c r="A43" s="14" t="s">
        <v>102</v>
      </c>
      <c r="C43" s="17" t="s">
        <v>113</v>
      </c>
      <c r="D43" s="1"/>
      <c r="E43" s="1"/>
      <c r="F43" s="1"/>
      <c r="H43" s="1"/>
      <c r="I43" s="1"/>
      <c r="J43" s="1"/>
      <c r="L43" s="1"/>
      <c r="M43" s="1"/>
    </row>
    <row r="44" spans="1:13" x14ac:dyDescent="0.25">
      <c r="A44" s="14" t="s">
        <v>103</v>
      </c>
      <c r="C44" s="17" t="s">
        <v>114</v>
      </c>
      <c r="D44" s="1"/>
      <c r="E44" s="1"/>
      <c r="F44" s="1"/>
      <c r="H44" s="1"/>
      <c r="I44" s="1"/>
      <c r="J44" s="1"/>
      <c r="L44" s="1"/>
      <c r="M44" s="1"/>
    </row>
    <row r="45" spans="1:13" x14ac:dyDescent="0.25">
      <c r="A45" s="14" t="s">
        <v>104</v>
      </c>
      <c r="C45" s="17" t="s">
        <v>115</v>
      </c>
      <c r="D45" s="1"/>
      <c r="E45" s="1"/>
      <c r="F45" s="1"/>
      <c r="H45" s="1"/>
      <c r="I45" s="1"/>
      <c r="J45" s="1"/>
      <c r="L45" s="1"/>
      <c r="M45" s="1"/>
    </row>
    <row r="46" spans="1:13" x14ac:dyDescent="0.25">
      <c r="A46" s="14">
        <v>8</v>
      </c>
      <c r="C46" s="17" t="s">
        <v>116</v>
      </c>
      <c r="D46" s="1"/>
      <c r="E46" s="1"/>
      <c r="F46" s="1"/>
      <c r="H46" s="1"/>
      <c r="I46" s="1"/>
      <c r="J46" s="1"/>
      <c r="L46" s="1"/>
      <c r="M46" s="1"/>
    </row>
    <row r="47" spans="1:13" x14ac:dyDescent="0.25">
      <c r="A47" s="14" t="s">
        <v>106</v>
      </c>
      <c r="C47" s="17" t="s">
        <v>117</v>
      </c>
      <c r="D47" s="1"/>
      <c r="E47" s="1"/>
      <c r="F47" s="1"/>
      <c r="H47" s="1"/>
      <c r="I47" s="1"/>
      <c r="J47" s="1"/>
      <c r="L47" s="1"/>
      <c r="M47" s="1"/>
    </row>
    <row r="48" spans="1:13" x14ac:dyDescent="0.25">
      <c r="A48" s="14">
        <v>9</v>
      </c>
      <c r="C48" s="17" t="s">
        <v>118</v>
      </c>
      <c r="D48" s="1"/>
      <c r="E48" s="1"/>
      <c r="F48" s="1"/>
      <c r="H48" s="1"/>
      <c r="I48" s="1"/>
      <c r="J48" s="1"/>
      <c r="L48" s="1"/>
      <c r="M48" s="1"/>
    </row>
    <row r="49" spans="1:13" x14ac:dyDescent="0.25">
      <c r="A49" s="14">
        <v>10</v>
      </c>
      <c r="C49" s="17" t="s">
        <v>146</v>
      </c>
      <c r="D49" s="1"/>
      <c r="E49" s="1"/>
      <c r="F49" s="1"/>
      <c r="H49" s="1"/>
      <c r="I49" s="1"/>
      <c r="J49" s="1"/>
      <c r="L49" s="1"/>
      <c r="M49" s="1"/>
    </row>
    <row r="50" spans="1:13" x14ac:dyDescent="0.25">
      <c r="C50" s="17" t="s">
        <v>149</v>
      </c>
      <c r="D50" s="1"/>
      <c r="E50" s="1"/>
      <c r="F50" s="1"/>
      <c r="H50" s="1"/>
      <c r="I50" s="1"/>
      <c r="J50" s="1"/>
      <c r="L50" s="1"/>
      <c r="M50" s="1"/>
    </row>
    <row r="51" spans="1:13" x14ac:dyDescent="0.25">
      <c r="C51" s="17" t="s">
        <v>152</v>
      </c>
      <c r="D51" s="1"/>
      <c r="E51" s="1"/>
      <c r="F51" s="1"/>
      <c r="H51" s="1"/>
      <c r="I51" s="1"/>
      <c r="J51" s="1"/>
      <c r="L51" s="1"/>
      <c r="M51" s="1"/>
    </row>
    <row r="52" spans="1:13" x14ac:dyDescent="0.25">
      <c r="C52" s="17" t="s">
        <v>155</v>
      </c>
      <c r="D52" s="1"/>
      <c r="E52" s="1"/>
      <c r="F52" s="1"/>
      <c r="H52" s="1"/>
      <c r="I52" s="1"/>
      <c r="J52" s="1"/>
      <c r="L52" s="1"/>
      <c r="M52" s="1"/>
    </row>
    <row r="53" spans="1:13" x14ac:dyDescent="0.25">
      <c r="C53" s="17" t="s">
        <v>158</v>
      </c>
      <c r="D53" s="1"/>
      <c r="E53" s="1"/>
      <c r="F53" s="1"/>
      <c r="H53" s="1"/>
      <c r="I53" s="1"/>
      <c r="J53" s="1"/>
      <c r="L53" s="1"/>
      <c r="M53" s="1"/>
    </row>
    <row r="54" spans="1:13" x14ac:dyDescent="0.25">
      <c r="C54" s="17" t="s">
        <v>161</v>
      </c>
      <c r="D54" s="1"/>
      <c r="E54" s="1"/>
      <c r="F54" s="1"/>
      <c r="H54" s="1"/>
      <c r="I54" s="1"/>
      <c r="J54" s="1"/>
      <c r="L54" s="1"/>
      <c r="M54" s="1"/>
    </row>
    <row r="55" spans="1:13" x14ac:dyDescent="0.25">
      <c r="C55" s="17" t="s">
        <v>164</v>
      </c>
      <c r="D55" s="1"/>
      <c r="E55" s="1"/>
      <c r="F55" s="1"/>
      <c r="H55" s="1"/>
      <c r="I55" s="1"/>
      <c r="J55" s="1"/>
      <c r="L55" s="1"/>
      <c r="M55" s="1"/>
    </row>
    <row r="56" spans="1:13" x14ac:dyDescent="0.25">
      <c r="C56" s="17" t="s">
        <v>167</v>
      </c>
      <c r="D56" s="1"/>
      <c r="E56" s="1"/>
      <c r="F56" s="1"/>
      <c r="H56" s="1"/>
      <c r="I56" s="1"/>
      <c r="J56" s="1"/>
      <c r="L56" s="1"/>
      <c r="M56" s="1"/>
    </row>
    <row r="57" spans="1:13" x14ac:dyDescent="0.25">
      <c r="C57" s="17" t="s">
        <v>170</v>
      </c>
      <c r="D57" s="1"/>
      <c r="E57" s="1"/>
      <c r="F57" s="1"/>
      <c r="H57" s="1"/>
      <c r="I57" s="1"/>
      <c r="J57" s="1"/>
      <c r="L57" s="1"/>
      <c r="M57" s="1"/>
    </row>
    <row r="58" spans="1:13" x14ac:dyDescent="0.25">
      <c r="C58" s="17" t="s">
        <v>173</v>
      </c>
      <c r="D58" s="1"/>
      <c r="E58" s="1"/>
      <c r="F58" s="1"/>
      <c r="H58" s="1"/>
      <c r="I58" s="1"/>
      <c r="J58" s="1"/>
      <c r="L58" s="1"/>
      <c r="M58" s="1"/>
    </row>
    <row r="59" spans="1:13" x14ac:dyDescent="0.25">
      <c r="C59" s="17" t="s">
        <v>176</v>
      </c>
      <c r="D59" s="1"/>
      <c r="E59" s="1"/>
      <c r="F59" s="1"/>
      <c r="H59" s="1"/>
      <c r="I59" s="1"/>
      <c r="J59" s="1"/>
      <c r="L59" s="1"/>
      <c r="M59" s="1"/>
    </row>
    <row r="60" spans="1:13" x14ac:dyDescent="0.25">
      <c r="C60" s="17" t="s">
        <v>179</v>
      </c>
      <c r="D60" s="1"/>
      <c r="E60" s="1"/>
      <c r="F60" s="1"/>
      <c r="H60" s="1"/>
      <c r="I60" s="1"/>
      <c r="J60" s="1"/>
      <c r="L60" s="1"/>
      <c r="M60" s="1"/>
    </row>
    <row r="61" spans="1:13" x14ac:dyDescent="0.25">
      <c r="C61" s="17" t="s">
        <v>182</v>
      </c>
      <c r="D61" s="1"/>
      <c r="E61" s="1"/>
      <c r="F61" s="1"/>
      <c r="H61" s="1"/>
      <c r="I61" s="1"/>
      <c r="J61" s="1"/>
      <c r="L61" s="1"/>
      <c r="M61" s="1"/>
    </row>
    <row r="62" spans="1:13" x14ac:dyDescent="0.25">
      <c r="C62" s="17" t="s">
        <v>185</v>
      </c>
      <c r="D62" s="1"/>
      <c r="E62" s="1"/>
      <c r="F62" s="1"/>
      <c r="H62" s="1"/>
      <c r="I62" s="1"/>
      <c r="J62" s="1"/>
      <c r="L62" s="1"/>
      <c r="M62" s="1"/>
    </row>
    <row r="63" spans="1:13" x14ac:dyDescent="0.25">
      <c r="C63" s="17" t="s">
        <v>188</v>
      </c>
      <c r="D63" s="1"/>
      <c r="E63" s="1"/>
      <c r="F63" s="1"/>
      <c r="H63" s="1"/>
      <c r="I63" s="1"/>
      <c r="J63" s="1"/>
      <c r="L63" s="1"/>
      <c r="M63" s="1"/>
    </row>
    <row r="64" spans="1:13" x14ac:dyDescent="0.25">
      <c r="C64" s="17" t="s">
        <v>191</v>
      </c>
      <c r="D64" s="1"/>
      <c r="E64" s="1"/>
      <c r="F64" s="1"/>
      <c r="H64" s="1"/>
      <c r="I64" s="1"/>
      <c r="J64" s="1"/>
      <c r="L64" s="1"/>
      <c r="M64" s="1"/>
    </row>
    <row r="65" spans="3:13" x14ac:dyDescent="0.25">
      <c r="C65" s="17" t="s">
        <v>193</v>
      </c>
      <c r="D65" s="1"/>
      <c r="E65" s="1"/>
      <c r="F65" s="1"/>
      <c r="H65" s="1"/>
      <c r="I65" s="1"/>
      <c r="J65" s="1"/>
      <c r="L65" s="1"/>
      <c r="M65" s="1"/>
    </row>
    <row r="66" spans="3:13" x14ac:dyDescent="0.25">
      <c r="C66" s="17" t="s">
        <v>196</v>
      </c>
      <c r="D66" s="1"/>
      <c r="E66" s="1"/>
      <c r="F66" s="1"/>
      <c r="H66" s="1"/>
      <c r="I66" s="1"/>
      <c r="J66" s="1"/>
      <c r="L66" s="1"/>
      <c r="M66" s="1"/>
    </row>
    <row r="67" spans="3:13" x14ac:dyDescent="0.25">
      <c r="C67" s="17" t="s">
        <v>199</v>
      </c>
      <c r="D67" s="1"/>
      <c r="E67" s="1"/>
      <c r="F67" s="1"/>
      <c r="H67" s="1"/>
      <c r="I67" s="1"/>
      <c r="J67" s="1"/>
      <c r="L67" s="1"/>
      <c r="M67" s="1"/>
    </row>
    <row r="68" spans="3:13" x14ac:dyDescent="0.25">
      <c r="C68" s="17" t="s">
        <v>202</v>
      </c>
      <c r="D68" s="1"/>
      <c r="E68" s="1"/>
      <c r="F68" s="1"/>
      <c r="H68" s="1"/>
      <c r="I68" s="1"/>
      <c r="J68" s="1"/>
      <c r="L68" s="1"/>
      <c r="M68" s="1"/>
    </row>
    <row r="69" spans="3:13" x14ac:dyDescent="0.25">
      <c r="C69" s="17" t="s">
        <v>205</v>
      </c>
      <c r="D69" s="1"/>
      <c r="E69" s="1"/>
      <c r="F69" s="1"/>
      <c r="H69" s="1"/>
      <c r="I69" s="1"/>
      <c r="J69" s="1"/>
      <c r="L69" s="1"/>
      <c r="M69" s="1"/>
    </row>
    <row r="70" spans="3:13" x14ac:dyDescent="0.25">
      <c r="C70" s="17" t="s">
        <v>208</v>
      </c>
      <c r="D70" s="1"/>
      <c r="E70" s="1"/>
      <c r="F70" s="1"/>
      <c r="H70" s="1"/>
      <c r="I70" s="1"/>
      <c r="J70" s="1"/>
      <c r="L70" s="1"/>
      <c r="M70" s="1"/>
    </row>
    <row r="71" spans="3:13" x14ac:dyDescent="0.25">
      <c r="C71" s="17" t="s">
        <v>211</v>
      </c>
      <c r="D71" s="1"/>
      <c r="E71" s="1"/>
      <c r="F71" s="1"/>
      <c r="H71" s="1"/>
      <c r="I71" s="1"/>
      <c r="J71" s="1"/>
      <c r="L71" s="1"/>
      <c r="M71" s="1"/>
    </row>
    <row r="72" spans="3:13" x14ac:dyDescent="0.25">
      <c r="C72" s="17" t="s">
        <v>214</v>
      </c>
      <c r="D72" s="1"/>
      <c r="E72" s="1"/>
      <c r="F72" s="1"/>
      <c r="H72" s="1"/>
      <c r="I72" s="1"/>
      <c r="J72" s="1"/>
      <c r="L72" s="1"/>
      <c r="M72" s="1"/>
    </row>
    <row r="73" spans="3:13" x14ac:dyDescent="0.25">
      <c r="C73" s="17" t="s">
        <v>217</v>
      </c>
      <c r="D73" s="1"/>
      <c r="E73" s="1"/>
      <c r="F73" s="1"/>
      <c r="H73" s="1"/>
      <c r="I73" s="1"/>
      <c r="J73" s="1"/>
      <c r="L73" s="1"/>
      <c r="M73" s="1"/>
    </row>
    <row r="74" spans="3:13" x14ac:dyDescent="0.25">
      <c r="C74" s="17" t="s">
        <v>220</v>
      </c>
      <c r="D74" s="1"/>
      <c r="E74" s="1"/>
      <c r="F74" s="1"/>
      <c r="H74" s="1"/>
      <c r="I74" s="1"/>
      <c r="J74" s="1"/>
      <c r="L74" s="1"/>
      <c r="M74" s="1"/>
    </row>
    <row r="75" spans="3:13" x14ac:dyDescent="0.25">
      <c r="C75" s="17" t="s">
        <v>223</v>
      </c>
      <c r="D75" s="1"/>
      <c r="E75" s="1"/>
      <c r="F75" s="1"/>
      <c r="H75" s="1"/>
      <c r="I75" s="1"/>
      <c r="J75" s="1"/>
      <c r="L75" s="1"/>
      <c r="M75" s="1"/>
    </row>
    <row r="76" spans="3:13" x14ac:dyDescent="0.25">
      <c r="C76" s="17" t="s">
        <v>225</v>
      </c>
      <c r="D76" s="1"/>
      <c r="E76" s="1"/>
      <c r="F76" s="1"/>
      <c r="H76" s="1"/>
      <c r="I76" s="1"/>
      <c r="J76" s="1"/>
      <c r="L76" s="1"/>
      <c r="M76" s="1"/>
    </row>
    <row r="77" spans="3:13" x14ac:dyDescent="0.25">
      <c r="C77" s="17" t="s">
        <v>228</v>
      </c>
      <c r="D77" s="1"/>
      <c r="E77" s="1"/>
      <c r="F77" s="1"/>
      <c r="H77" s="1"/>
      <c r="I77" s="1"/>
      <c r="J77" s="1"/>
      <c r="L77" s="1"/>
      <c r="M77" s="1"/>
    </row>
    <row r="78" spans="3:13" x14ac:dyDescent="0.25">
      <c r="C78" s="17" t="s">
        <v>231</v>
      </c>
      <c r="D78" s="1"/>
      <c r="E78" s="1"/>
      <c r="F78" s="1"/>
      <c r="H78" s="1"/>
      <c r="I78" s="1"/>
      <c r="J78" s="1"/>
      <c r="L78" s="1"/>
      <c r="M78" s="1"/>
    </row>
    <row r="79" spans="3:13" x14ac:dyDescent="0.25">
      <c r="C79" s="17" t="s">
        <v>234</v>
      </c>
      <c r="D79" s="1"/>
      <c r="E79" s="1"/>
      <c r="F79" s="1"/>
      <c r="H79" s="1"/>
      <c r="I79" s="1"/>
      <c r="J79" s="1"/>
      <c r="L79" s="1"/>
      <c r="M79" s="1"/>
    </row>
    <row r="80" spans="3:13" x14ac:dyDescent="0.25">
      <c r="C80" s="17" t="s">
        <v>237</v>
      </c>
      <c r="D80" s="1"/>
      <c r="E80" s="1"/>
      <c r="F80" s="1"/>
      <c r="H80" s="1"/>
      <c r="I80" s="1"/>
      <c r="J80" s="1"/>
      <c r="L80" s="1"/>
      <c r="M80" s="1"/>
    </row>
    <row r="81" spans="3:13" x14ac:dyDescent="0.25">
      <c r="C81" s="17" t="s">
        <v>240</v>
      </c>
      <c r="D81" s="1"/>
      <c r="E81" s="1"/>
      <c r="F81" s="1"/>
      <c r="H81" s="1"/>
      <c r="I81" s="1"/>
      <c r="J81" s="1"/>
      <c r="L81" s="1"/>
      <c r="M81" s="1"/>
    </row>
    <row r="82" spans="3:13" x14ac:dyDescent="0.25">
      <c r="C82" s="17" t="s">
        <v>243</v>
      </c>
      <c r="D82" s="1"/>
      <c r="E82" s="1"/>
      <c r="F82" s="1"/>
      <c r="H82" s="1"/>
      <c r="I82" s="1"/>
      <c r="J82" s="1"/>
      <c r="L82" s="1"/>
      <c r="M82" s="1"/>
    </row>
    <row r="83" spans="3:13" x14ac:dyDescent="0.25">
      <c r="C83" s="17" t="s">
        <v>246</v>
      </c>
      <c r="D83" s="1"/>
      <c r="E83" s="1"/>
      <c r="F83" s="1"/>
      <c r="H83" s="1"/>
      <c r="I83" s="1"/>
      <c r="J83" s="1"/>
      <c r="L83" s="1"/>
      <c r="M83" s="1"/>
    </row>
    <row r="84" spans="3:13" x14ac:dyDescent="0.25">
      <c r="C84" s="17" t="s">
        <v>249</v>
      </c>
      <c r="D84" s="1"/>
      <c r="E84" s="1"/>
      <c r="F84" s="1"/>
      <c r="H84" s="1"/>
      <c r="I84" s="1"/>
      <c r="J84" s="1"/>
      <c r="L84" s="1"/>
      <c r="M84" s="1"/>
    </row>
    <row r="85" spans="3:13" x14ac:dyDescent="0.25">
      <c r="C85" s="17" t="s">
        <v>252</v>
      </c>
      <c r="D85" s="1"/>
      <c r="E85" s="1"/>
      <c r="F85" s="1"/>
      <c r="H85" s="1"/>
      <c r="I85" s="1"/>
      <c r="J85" s="1"/>
      <c r="L85" s="1"/>
      <c r="M85" s="1"/>
    </row>
    <row r="86" spans="3:13" x14ac:dyDescent="0.25">
      <c r="C86" s="17" t="s">
        <v>255</v>
      </c>
      <c r="D86" s="1"/>
      <c r="E86" s="1"/>
      <c r="F86" s="1"/>
      <c r="H86" s="1"/>
      <c r="I86" s="1"/>
      <c r="J86" s="1"/>
      <c r="L86" s="1"/>
      <c r="M86" s="1"/>
    </row>
    <row r="87" spans="3:13" x14ac:dyDescent="0.25">
      <c r="C87" s="17" t="s">
        <v>258</v>
      </c>
      <c r="D87" s="1"/>
      <c r="E87" s="1"/>
      <c r="F87" s="1"/>
      <c r="H87" s="1"/>
      <c r="I87" s="1"/>
      <c r="J87" s="1"/>
      <c r="L87" s="1"/>
      <c r="M87" s="1"/>
    </row>
    <row r="88" spans="3:13" x14ac:dyDescent="0.25">
      <c r="C88" s="17" t="s">
        <v>261</v>
      </c>
      <c r="D88" s="1"/>
      <c r="E88" s="1"/>
      <c r="F88" s="1"/>
      <c r="H88" s="1"/>
      <c r="I88" s="1"/>
      <c r="J88" s="1"/>
      <c r="L88" s="1"/>
      <c r="M88" s="1"/>
    </row>
    <row r="89" spans="3:13" x14ac:dyDescent="0.25">
      <c r="C89" s="17" t="s">
        <v>264</v>
      </c>
      <c r="D89" s="1"/>
      <c r="E89" s="1"/>
      <c r="F89" s="1"/>
      <c r="H89" s="1"/>
      <c r="I89" s="1"/>
      <c r="J89" s="1"/>
      <c r="L89" s="1"/>
      <c r="M89" s="1"/>
    </row>
    <row r="90" spans="3:13" x14ac:dyDescent="0.25">
      <c r="C90" s="17" t="s">
        <v>267</v>
      </c>
      <c r="D90" s="1"/>
      <c r="E90" s="1"/>
      <c r="F90" s="1"/>
      <c r="H90" s="1"/>
      <c r="I90" s="1"/>
      <c r="J90" s="1"/>
      <c r="L90" s="1"/>
      <c r="M90" s="1"/>
    </row>
    <row r="91" spans="3:13" x14ac:dyDescent="0.25">
      <c r="C91" s="17" t="s">
        <v>270</v>
      </c>
      <c r="D91" s="1"/>
      <c r="E91" s="1"/>
      <c r="F91" s="1"/>
      <c r="H91" s="1"/>
      <c r="I91" s="1"/>
      <c r="J91" s="1"/>
      <c r="L91" s="1"/>
      <c r="M91" s="1"/>
    </row>
    <row r="92" spans="3:13" x14ac:dyDescent="0.25">
      <c r="C92" s="17" t="s">
        <v>273</v>
      </c>
      <c r="D92" s="1"/>
      <c r="E92" s="1"/>
      <c r="F92" s="1"/>
      <c r="H92" s="1"/>
      <c r="I92" s="1"/>
      <c r="J92" s="1"/>
      <c r="L92" s="1"/>
      <c r="M92" s="1"/>
    </row>
    <row r="93" spans="3:13" x14ac:dyDescent="0.25">
      <c r="C93" s="17" t="s">
        <v>276</v>
      </c>
      <c r="D93" s="1"/>
      <c r="E93" s="1"/>
      <c r="F93" s="1"/>
      <c r="H93" s="1"/>
      <c r="I93" s="1"/>
      <c r="J93" s="1"/>
      <c r="L93" s="1"/>
      <c r="M93" s="1"/>
    </row>
    <row r="94" spans="3:13" x14ac:dyDescent="0.25">
      <c r="C94" s="17" t="s">
        <v>279</v>
      </c>
      <c r="D94" s="1"/>
      <c r="E94" s="1"/>
      <c r="F94" s="1"/>
      <c r="H94" s="1"/>
      <c r="I94" s="1"/>
      <c r="J94" s="1"/>
      <c r="L94" s="1"/>
      <c r="M94" s="1"/>
    </row>
    <row r="95" spans="3:13" x14ac:dyDescent="0.25">
      <c r="C95" s="17" t="s">
        <v>282</v>
      </c>
      <c r="D95" s="1"/>
      <c r="E95" s="1"/>
      <c r="F95" s="1"/>
      <c r="H95" s="1"/>
      <c r="I95" s="1"/>
      <c r="J95" s="1"/>
      <c r="L95" s="1"/>
      <c r="M95" s="1"/>
    </row>
    <row r="96" spans="3:13" x14ac:dyDescent="0.25">
      <c r="C96" s="17" t="s">
        <v>285</v>
      </c>
      <c r="D96" s="1"/>
      <c r="E96" s="1"/>
      <c r="F96" s="1"/>
      <c r="H96" s="1"/>
      <c r="I96" s="1"/>
      <c r="J96" s="1"/>
      <c r="L96" s="1"/>
      <c r="M96" s="1"/>
    </row>
    <row r="97" spans="3:13" x14ac:dyDescent="0.25">
      <c r="C97" s="17" t="s">
        <v>288</v>
      </c>
      <c r="D97" s="1"/>
      <c r="E97" s="1"/>
      <c r="F97" s="1"/>
      <c r="H97" s="1"/>
      <c r="I97" s="1"/>
      <c r="J97" s="1"/>
      <c r="L97" s="1"/>
      <c r="M97" s="1"/>
    </row>
    <row r="98" spans="3:13" x14ac:dyDescent="0.25">
      <c r="C98" s="17" t="s">
        <v>291</v>
      </c>
      <c r="D98" s="1"/>
      <c r="E98" s="1"/>
      <c r="F98" s="1"/>
      <c r="H98" s="1"/>
      <c r="I98" s="1"/>
      <c r="J98" s="1"/>
      <c r="L98" s="1"/>
      <c r="M98" s="1"/>
    </row>
    <row r="99" spans="3:13" x14ac:dyDescent="0.25">
      <c r="C99" s="17" t="s">
        <v>294</v>
      </c>
      <c r="D99" s="1"/>
      <c r="E99" s="1"/>
      <c r="F99" s="1"/>
      <c r="H99" s="1"/>
      <c r="I99" s="1"/>
      <c r="J99" s="1"/>
      <c r="L99" s="1"/>
      <c r="M99" s="1"/>
    </row>
    <row r="100" spans="3:13" x14ac:dyDescent="0.25">
      <c r="C100" s="17" t="s">
        <v>297</v>
      </c>
      <c r="D100" s="1"/>
      <c r="E100" s="1"/>
      <c r="F100" s="1"/>
      <c r="H100" s="1"/>
      <c r="I100" s="1"/>
      <c r="J100" s="1"/>
      <c r="L100" s="1"/>
      <c r="M100" s="1"/>
    </row>
    <row r="101" spans="3:13" x14ac:dyDescent="0.25">
      <c r="C101" s="17" t="s">
        <v>300</v>
      </c>
      <c r="D101" s="1"/>
      <c r="E101" s="1"/>
      <c r="F101" s="1"/>
      <c r="H101" s="1"/>
      <c r="I101" s="1"/>
      <c r="J101" s="1"/>
      <c r="L101" s="1"/>
      <c r="M101" s="1"/>
    </row>
    <row r="102" spans="3:13" x14ac:dyDescent="0.25">
      <c r="C102" s="17" t="s">
        <v>303</v>
      </c>
      <c r="D102" s="1"/>
      <c r="E102" s="1"/>
      <c r="F102" s="1"/>
      <c r="H102" s="1"/>
      <c r="I102" s="1"/>
      <c r="J102" s="1"/>
      <c r="L102" s="1"/>
      <c r="M102" s="1"/>
    </row>
    <row r="103" spans="3:13" x14ac:dyDescent="0.25">
      <c r="C103" s="17" t="s">
        <v>306</v>
      </c>
      <c r="D103" s="1"/>
      <c r="E103" s="1"/>
      <c r="F103" s="1"/>
      <c r="H103" s="1"/>
      <c r="I103" s="1"/>
      <c r="J103" s="1"/>
      <c r="L103" s="1"/>
      <c r="M103" s="1"/>
    </row>
    <row r="104" spans="3:13" x14ac:dyDescent="0.25">
      <c r="C104" s="17" t="s">
        <v>309</v>
      </c>
      <c r="D104" s="1"/>
      <c r="E104" s="1"/>
      <c r="F104" s="1"/>
      <c r="H104" s="1"/>
      <c r="I104" s="1"/>
      <c r="J104" s="1"/>
      <c r="L104" s="1"/>
      <c r="M104" s="1"/>
    </row>
    <row r="105" spans="3:13" x14ac:dyDescent="0.25">
      <c r="C105" s="17" t="s">
        <v>312</v>
      </c>
      <c r="D105" s="1"/>
      <c r="E105" s="1"/>
      <c r="F105" s="1"/>
      <c r="H105" s="1"/>
      <c r="I105" s="1"/>
      <c r="J105" s="1"/>
      <c r="L105" s="1"/>
      <c r="M105" s="1"/>
    </row>
    <row r="106" spans="3:13" x14ac:dyDescent="0.25">
      <c r="C106" s="17" t="s">
        <v>315</v>
      </c>
      <c r="D106" s="1"/>
      <c r="E106" s="1"/>
      <c r="F106" s="1"/>
      <c r="H106" s="1"/>
      <c r="I106" s="1"/>
      <c r="J106" s="1"/>
      <c r="L106" s="1"/>
      <c r="M106" s="1"/>
    </row>
    <row r="107" spans="3:13" x14ac:dyDescent="0.25">
      <c r="C107" s="17" t="s">
        <v>318</v>
      </c>
      <c r="D107" s="1"/>
      <c r="E107" s="1"/>
      <c r="F107" s="1"/>
      <c r="H107" s="1"/>
      <c r="I107" s="1"/>
      <c r="J107" s="1"/>
      <c r="L107" s="1"/>
      <c r="M107" s="1"/>
    </row>
    <row r="108" spans="3:13" x14ac:dyDescent="0.25">
      <c r="C108" s="17" t="s">
        <v>321</v>
      </c>
      <c r="D108" s="1"/>
      <c r="E108" s="1"/>
      <c r="F108" s="1"/>
      <c r="H108" s="1"/>
      <c r="I108" s="1"/>
      <c r="J108" s="1"/>
      <c r="L108" s="1"/>
      <c r="M108" s="1"/>
    </row>
    <row r="109" spans="3:13" x14ac:dyDescent="0.25">
      <c r="C109" s="17" t="s">
        <v>324</v>
      </c>
      <c r="D109" s="1"/>
      <c r="E109" s="1"/>
      <c r="F109" s="1"/>
      <c r="H109" s="1"/>
      <c r="I109" s="1"/>
      <c r="J109" s="1"/>
      <c r="L109" s="1"/>
      <c r="M109" s="1"/>
    </row>
    <row r="110" spans="3:13" x14ac:dyDescent="0.25">
      <c r="C110" s="17" t="s">
        <v>327</v>
      </c>
      <c r="D110" s="1"/>
      <c r="E110" s="1"/>
      <c r="F110" s="1"/>
      <c r="H110" s="1"/>
      <c r="I110" s="1"/>
      <c r="J110" s="1"/>
      <c r="L110" s="1"/>
      <c r="M110" s="1"/>
    </row>
    <row r="111" spans="3:13" x14ac:dyDescent="0.25">
      <c r="C111" s="17" t="s">
        <v>330</v>
      </c>
      <c r="D111" s="1"/>
      <c r="E111" s="1"/>
      <c r="F111" s="1"/>
      <c r="H111" s="1"/>
      <c r="I111" s="1"/>
      <c r="J111" s="1"/>
      <c r="L111" s="1"/>
      <c r="M111" s="1"/>
    </row>
    <row r="112" spans="3:13" x14ac:dyDescent="0.25">
      <c r="C112" s="17" t="s">
        <v>333</v>
      </c>
      <c r="D112" s="1"/>
      <c r="E112" s="1"/>
      <c r="F112" s="1"/>
      <c r="H112" s="1"/>
      <c r="I112" s="1"/>
      <c r="J112" s="1"/>
      <c r="L112" s="1"/>
      <c r="M112" s="1"/>
    </row>
    <row r="113" spans="3:13" x14ac:dyDescent="0.25">
      <c r="C113" s="17" t="s">
        <v>336</v>
      </c>
      <c r="D113" s="1"/>
      <c r="E113" s="1"/>
      <c r="F113" s="1"/>
      <c r="H113" s="1"/>
      <c r="I113" s="1"/>
      <c r="J113" s="1"/>
      <c r="L113" s="1"/>
      <c r="M113" s="1"/>
    </row>
    <row r="114" spans="3:13" x14ac:dyDescent="0.25">
      <c r="C114" s="17" t="s">
        <v>339</v>
      </c>
      <c r="D114" s="1"/>
      <c r="E114" s="1"/>
      <c r="F114" s="1"/>
      <c r="H114" s="1"/>
      <c r="I114" s="1"/>
      <c r="J114" s="1"/>
      <c r="L114" s="1"/>
      <c r="M114" s="1"/>
    </row>
    <row r="115" spans="3:13" x14ac:dyDescent="0.25">
      <c r="C115" s="17" t="s">
        <v>342</v>
      </c>
      <c r="D115" s="1"/>
      <c r="E115" s="1"/>
      <c r="F115" s="1"/>
      <c r="H115" s="1"/>
      <c r="I115" s="1"/>
      <c r="J115" s="1"/>
      <c r="L115" s="1"/>
      <c r="M115" s="1"/>
    </row>
    <row r="116" spans="3:13" x14ac:dyDescent="0.25">
      <c r="C116" s="17" t="s">
        <v>345</v>
      </c>
      <c r="D116" s="1"/>
      <c r="E116" s="1"/>
      <c r="F116" s="1"/>
      <c r="H116" s="1"/>
      <c r="I116" s="1"/>
      <c r="J116" s="1"/>
      <c r="L116" s="1"/>
      <c r="M116" s="1"/>
    </row>
    <row r="117" spans="3:13" x14ac:dyDescent="0.25">
      <c r="C117" s="17" t="s">
        <v>347</v>
      </c>
      <c r="D117" s="1"/>
      <c r="E117" s="1"/>
      <c r="F117" s="1"/>
      <c r="H117" s="1"/>
      <c r="I117" s="1"/>
      <c r="J117" s="1"/>
      <c r="L117" s="1"/>
      <c r="M117" s="1"/>
    </row>
    <row r="118" spans="3:13" x14ac:dyDescent="0.25">
      <c r="C118" s="17" t="s">
        <v>350</v>
      </c>
      <c r="D118" s="1"/>
      <c r="E118" s="1"/>
      <c r="F118" s="1"/>
      <c r="H118" s="1"/>
      <c r="I118" s="1"/>
      <c r="J118" s="1"/>
      <c r="L118" s="1"/>
      <c r="M118" s="1"/>
    </row>
    <row r="119" spans="3:13" x14ac:dyDescent="0.25">
      <c r="C119" s="17" t="s">
        <v>353</v>
      </c>
      <c r="D119" s="1"/>
      <c r="E119" s="1"/>
      <c r="F119" s="1"/>
      <c r="H119" s="1"/>
      <c r="I119" s="1"/>
      <c r="J119" s="1"/>
      <c r="L119" s="1"/>
      <c r="M119" s="1"/>
    </row>
    <row r="120" spans="3:13" x14ac:dyDescent="0.25">
      <c r="C120" s="17" t="s">
        <v>356</v>
      </c>
      <c r="D120" s="1"/>
      <c r="E120" s="1"/>
      <c r="F120" s="1"/>
      <c r="H120" s="1"/>
      <c r="I120" s="1"/>
      <c r="J120" s="1"/>
      <c r="L120" s="1"/>
      <c r="M120" s="1"/>
    </row>
    <row r="121" spans="3:13" x14ac:dyDescent="0.25">
      <c r="C121" s="17" t="s">
        <v>359</v>
      </c>
      <c r="D121" s="1"/>
      <c r="E121" s="1"/>
      <c r="F121" s="1"/>
      <c r="H121" s="1"/>
      <c r="I121" s="1"/>
      <c r="J121" s="1"/>
      <c r="K121" s="1"/>
      <c r="L121" s="1"/>
      <c r="M121" s="1"/>
    </row>
    <row r="122" spans="3:13" x14ac:dyDescent="0.25">
      <c r="C122" s="17" t="s">
        <v>119</v>
      </c>
    </row>
    <row r="123" spans="3:13" x14ac:dyDescent="0.25">
      <c r="C123" s="17" t="s">
        <v>123</v>
      </c>
    </row>
    <row r="124" spans="3:13" x14ac:dyDescent="0.25">
      <c r="C124" s="17" t="s">
        <v>125</v>
      </c>
    </row>
    <row r="125" spans="3:13" x14ac:dyDescent="0.25">
      <c r="C125" s="17" t="s">
        <v>127</v>
      </c>
    </row>
    <row r="126" spans="3:13" x14ac:dyDescent="0.25">
      <c r="C126" s="17" t="s">
        <v>129</v>
      </c>
    </row>
    <row r="127" spans="3:13" x14ac:dyDescent="0.25">
      <c r="C127" s="17" t="s">
        <v>131</v>
      </c>
    </row>
    <row r="128" spans="3:13" x14ac:dyDescent="0.25">
      <c r="C128" s="17" t="s">
        <v>134</v>
      </c>
    </row>
    <row r="129" spans="3:3" x14ac:dyDescent="0.25">
      <c r="C129" s="17" t="s">
        <v>136</v>
      </c>
    </row>
    <row r="130" spans="3:3" x14ac:dyDescent="0.25">
      <c r="C130" s="17" t="s">
        <v>138</v>
      </c>
    </row>
    <row r="131" spans="3:3" x14ac:dyDescent="0.25">
      <c r="C131" s="17" t="s">
        <v>140</v>
      </c>
    </row>
    <row r="132" spans="3:3" x14ac:dyDescent="0.25">
      <c r="C132" s="17" t="s">
        <v>142</v>
      </c>
    </row>
    <row r="133" spans="3:3" x14ac:dyDescent="0.25">
      <c r="C133" s="17" t="s">
        <v>144</v>
      </c>
    </row>
    <row r="134" spans="3:3" x14ac:dyDescent="0.25">
      <c r="C134" s="17" t="s">
        <v>147</v>
      </c>
    </row>
    <row r="135" spans="3:3" x14ac:dyDescent="0.25">
      <c r="C135" s="17" t="s">
        <v>150</v>
      </c>
    </row>
    <row r="136" spans="3:3" x14ac:dyDescent="0.25">
      <c r="C136" s="17" t="s">
        <v>153</v>
      </c>
    </row>
    <row r="137" spans="3:3" x14ac:dyDescent="0.25">
      <c r="C137" s="17" t="s">
        <v>156</v>
      </c>
    </row>
    <row r="138" spans="3:3" x14ac:dyDescent="0.25">
      <c r="C138" s="17" t="s">
        <v>159</v>
      </c>
    </row>
    <row r="139" spans="3:3" x14ac:dyDescent="0.25">
      <c r="C139" s="17" t="s">
        <v>162</v>
      </c>
    </row>
    <row r="140" spans="3:3" x14ac:dyDescent="0.25">
      <c r="C140" s="17" t="s">
        <v>165</v>
      </c>
    </row>
    <row r="141" spans="3:3" x14ac:dyDescent="0.25">
      <c r="C141" s="17" t="s">
        <v>168</v>
      </c>
    </row>
    <row r="142" spans="3:3" x14ac:dyDescent="0.25">
      <c r="C142" s="17" t="s">
        <v>171</v>
      </c>
    </row>
    <row r="143" spans="3:3" x14ac:dyDescent="0.25">
      <c r="C143" s="17" t="s">
        <v>174</v>
      </c>
    </row>
    <row r="144" spans="3:3" x14ac:dyDescent="0.25">
      <c r="C144" s="17" t="s">
        <v>177</v>
      </c>
    </row>
    <row r="145" spans="3:3" x14ac:dyDescent="0.25">
      <c r="C145" s="17" t="s">
        <v>180</v>
      </c>
    </row>
    <row r="146" spans="3:3" x14ac:dyDescent="0.25">
      <c r="C146" s="17" t="s">
        <v>183</v>
      </c>
    </row>
    <row r="147" spans="3:3" x14ac:dyDescent="0.25">
      <c r="C147" s="17" t="s">
        <v>186</v>
      </c>
    </row>
    <row r="148" spans="3:3" x14ac:dyDescent="0.25">
      <c r="C148" s="17" t="s">
        <v>189</v>
      </c>
    </row>
    <row r="149" spans="3:3" x14ac:dyDescent="0.25">
      <c r="C149" s="17" t="s">
        <v>133</v>
      </c>
    </row>
    <row r="150" spans="3:3" x14ac:dyDescent="0.25">
      <c r="C150" s="17" t="s">
        <v>194</v>
      </c>
    </row>
    <row r="151" spans="3:3" x14ac:dyDescent="0.25">
      <c r="C151" s="17" t="s">
        <v>197</v>
      </c>
    </row>
    <row r="152" spans="3:3" x14ac:dyDescent="0.25">
      <c r="C152" s="17" t="s">
        <v>200</v>
      </c>
    </row>
    <row r="153" spans="3:3" x14ac:dyDescent="0.25">
      <c r="C153" s="17" t="s">
        <v>203</v>
      </c>
    </row>
    <row r="154" spans="3:3" x14ac:dyDescent="0.25">
      <c r="C154" s="17" t="s">
        <v>206</v>
      </c>
    </row>
    <row r="155" spans="3:3" x14ac:dyDescent="0.25">
      <c r="C155" s="17" t="s">
        <v>209</v>
      </c>
    </row>
    <row r="156" spans="3:3" x14ac:dyDescent="0.25">
      <c r="C156" s="17" t="s">
        <v>212</v>
      </c>
    </row>
    <row r="157" spans="3:3" x14ac:dyDescent="0.25">
      <c r="C157" s="17" t="s">
        <v>215</v>
      </c>
    </row>
    <row r="158" spans="3:3" x14ac:dyDescent="0.25">
      <c r="C158" s="17" t="s">
        <v>218</v>
      </c>
    </row>
    <row r="159" spans="3:3" x14ac:dyDescent="0.25">
      <c r="C159" s="17" t="s">
        <v>221</v>
      </c>
    </row>
    <row r="160" spans="3:3" x14ac:dyDescent="0.25">
      <c r="C160" s="17" t="s">
        <v>224</v>
      </c>
    </row>
    <row r="161" spans="3:3" x14ac:dyDescent="0.25">
      <c r="C161" s="17" t="s">
        <v>226</v>
      </c>
    </row>
    <row r="162" spans="3:3" x14ac:dyDescent="0.25">
      <c r="C162" s="17" t="s">
        <v>229</v>
      </c>
    </row>
    <row r="163" spans="3:3" x14ac:dyDescent="0.25">
      <c r="C163" s="17" t="s">
        <v>232</v>
      </c>
    </row>
    <row r="164" spans="3:3" x14ac:dyDescent="0.25">
      <c r="C164" s="17" t="s">
        <v>235</v>
      </c>
    </row>
    <row r="165" spans="3:3" x14ac:dyDescent="0.25">
      <c r="C165" s="17" t="s">
        <v>238</v>
      </c>
    </row>
    <row r="166" spans="3:3" x14ac:dyDescent="0.25">
      <c r="C166" s="17" t="s">
        <v>241</v>
      </c>
    </row>
    <row r="167" spans="3:3" x14ac:dyDescent="0.25">
      <c r="C167" s="17" t="s">
        <v>244</v>
      </c>
    </row>
    <row r="168" spans="3:3" x14ac:dyDescent="0.25">
      <c r="C168" s="17" t="s">
        <v>247</v>
      </c>
    </row>
    <row r="169" spans="3:3" x14ac:dyDescent="0.25">
      <c r="C169" s="17" t="s">
        <v>250</v>
      </c>
    </row>
    <row r="170" spans="3:3" x14ac:dyDescent="0.25">
      <c r="C170" s="17" t="s">
        <v>253</v>
      </c>
    </row>
    <row r="171" spans="3:3" x14ac:dyDescent="0.25">
      <c r="C171" s="17" t="s">
        <v>256</v>
      </c>
    </row>
    <row r="172" spans="3:3" x14ac:dyDescent="0.25">
      <c r="C172" s="17" t="s">
        <v>259</v>
      </c>
    </row>
    <row r="173" spans="3:3" x14ac:dyDescent="0.25">
      <c r="C173" s="17" t="s">
        <v>262</v>
      </c>
    </row>
    <row r="174" spans="3:3" x14ac:dyDescent="0.25">
      <c r="C174" s="17" t="s">
        <v>265</v>
      </c>
    </row>
    <row r="175" spans="3:3" x14ac:dyDescent="0.25">
      <c r="C175" s="17" t="s">
        <v>268</v>
      </c>
    </row>
    <row r="176" spans="3:3" x14ac:dyDescent="0.25">
      <c r="C176" s="17" t="s">
        <v>271</v>
      </c>
    </row>
    <row r="177" spans="3:3" x14ac:dyDescent="0.25">
      <c r="C177" s="17" t="s">
        <v>274</v>
      </c>
    </row>
    <row r="178" spans="3:3" x14ac:dyDescent="0.25">
      <c r="C178" s="17" t="s">
        <v>277</v>
      </c>
    </row>
    <row r="179" spans="3:3" x14ac:dyDescent="0.25">
      <c r="C179" s="17" t="s">
        <v>280</v>
      </c>
    </row>
    <row r="180" spans="3:3" x14ac:dyDescent="0.25">
      <c r="C180" s="17" t="s">
        <v>283</v>
      </c>
    </row>
    <row r="181" spans="3:3" x14ac:dyDescent="0.25">
      <c r="C181" s="17" t="s">
        <v>286</v>
      </c>
    </row>
    <row r="182" spans="3:3" x14ac:dyDescent="0.25">
      <c r="C182" s="17" t="s">
        <v>289</v>
      </c>
    </row>
    <row r="183" spans="3:3" x14ac:dyDescent="0.25">
      <c r="C183" s="17" t="s">
        <v>292</v>
      </c>
    </row>
    <row r="184" spans="3:3" x14ac:dyDescent="0.25">
      <c r="C184" s="17" t="s">
        <v>295</v>
      </c>
    </row>
    <row r="185" spans="3:3" x14ac:dyDescent="0.25">
      <c r="C185" s="17" t="s">
        <v>298</v>
      </c>
    </row>
    <row r="186" spans="3:3" x14ac:dyDescent="0.25">
      <c r="C186" s="17" t="s">
        <v>301</v>
      </c>
    </row>
    <row r="187" spans="3:3" x14ac:dyDescent="0.25">
      <c r="C187" s="17" t="s">
        <v>304</v>
      </c>
    </row>
    <row r="188" spans="3:3" x14ac:dyDescent="0.25">
      <c r="C188" s="17" t="s">
        <v>307</v>
      </c>
    </row>
    <row r="189" spans="3:3" x14ac:dyDescent="0.25">
      <c r="C189" s="17" t="s">
        <v>310</v>
      </c>
    </row>
    <row r="190" spans="3:3" x14ac:dyDescent="0.25">
      <c r="C190" s="17" t="s">
        <v>313</v>
      </c>
    </row>
    <row r="191" spans="3:3" x14ac:dyDescent="0.25">
      <c r="C191" s="17" t="s">
        <v>316</v>
      </c>
    </row>
    <row r="192" spans="3:3" x14ac:dyDescent="0.25">
      <c r="C192" s="17" t="s">
        <v>319</v>
      </c>
    </row>
    <row r="193" spans="3:3" x14ac:dyDescent="0.25">
      <c r="C193" s="17" t="s">
        <v>322</v>
      </c>
    </row>
    <row r="194" spans="3:3" x14ac:dyDescent="0.25">
      <c r="C194" s="17" t="s">
        <v>325</v>
      </c>
    </row>
    <row r="195" spans="3:3" x14ac:dyDescent="0.25">
      <c r="C195" s="17" t="s">
        <v>328</v>
      </c>
    </row>
    <row r="196" spans="3:3" x14ac:dyDescent="0.25">
      <c r="C196" s="17" t="s">
        <v>331</v>
      </c>
    </row>
    <row r="197" spans="3:3" x14ac:dyDescent="0.25">
      <c r="C197" s="17" t="s">
        <v>334</v>
      </c>
    </row>
    <row r="198" spans="3:3" x14ac:dyDescent="0.25">
      <c r="C198" s="17" t="s">
        <v>337</v>
      </c>
    </row>
    <row r="199" spans="3:3" x14ac:dyDescent="0.25">
      <c r="C199" s="17" t="s">
        <v>340</v>
      </c>
    </row>
    <row r="200" spans="3:3" x14ac:dyDescent="0.25">
      <c r="C200" s="17" t="s">
        <v>343</v>
      </c>
    </row>
    <row r="201" spans="3:3" x14ac:dyDescent="0.25">
      <c r="C201" s="17" t="s">
        <v>122</v>
      </c>
    </row>
    <row r="202" spans="3:3" x14ac:dyDescent="0.25">
      <c r="C202" s="17" t="s">
        <v>348</v>
      </c>
    </row>
    <row r="203" spans="3:3" x14ac:dyDescent="0.25">
      <c r="C203" s="17" t="s">
        <v>351</v>
      </c>
    </row>
    <row r="204" spans="3:3" x14ac:dyDescent="0.25">
      <c r="C204" s="17" t="s">
        <v>354</v>
      </c>
    </row>
    <row r="205" spans="3:3" x14ac:dyDescent="0.25">
      <c r="C205" s="17" t="s">
        <v>357</v>
      </c>
    </row>
    <row r="206" spans="3:3" x14ac:dyDescent="0.25">
      <c r="C206" s="17" t="s">
        <v>360</v>
      </c>
    </row>
    <row r="207" spans="3:3" x14ac:dyDescent="0.25">
      <c r="C207" s="17" t="s">
        <v>120</v>
      </c>
    </row>
    <row r="208" spans="3:3" x14ac:dyDescent="0.25">
      <c r="C208" s="17" t="s">
        <v>124</v>
      </c>
    </row>
    <row r="209" spans="3:3" x14ac:dyDescent="0.25">
      <c r="C209" s="17" t="s">
        <v>126</v>
      </c>
    </row>
    <row r="210" spans="3:3" x14ac:dyDescent="0.25">
      <c r="C210" s="17" t="s">
        <v>128</v>
      </c>
    </row>
    <row r="211" spans="3:3" x14ac:dyDescent="0.25">
      <c r="C211" s="17" t="s">
        <v>130</v>
      </c>
    </row>
    <row r="212" spans="3:3" x14ac:dyDescent="0.25">
      <c r="C212" s="17" t="s">
        <v>132</v>
      </c>
    </row>
    <row r="213" spans="3:3" x14ac:dyDescent="0.25">
      <c r="C213" s="17" t="s">
        <v>135</v>
      </c>
    </row>
    <row r="214" spans="3:3" x14ac:dyDescent="0.25">
      <c r="C214" s="17" t="s">
        <v>137</v>
      </c>
    </row>
    <row r="215" spans="3:3" x14ac:dyDescent="0.25">
      <c r="C215" s="17" t="s">
        <v>139</v>
      </c>
    </row>
    <row r="216" spans="3:3" x14ac:dyDescent="0.25">
      <c r="C216" s="17" t="s">
        <v>141</v>
      </c>
    </row>
    <row r="217" spans="3:3" x14ac:dyDescent="0.25">
      <c r="C217" s="17" t="s">
        <v>143</v>
      </c>
    </row>
    <row r="218" spans="3:3" x14ac:dyDescent="0.25">
      <c r="C218" s="17" t="s">
        <v>145</v>
      </c>
    </row>
    <row r="219" spans="3:3" x14ac:dyDescent="0.25">
      <c r="C219" s="17" t="s">
        <v>148</v>
      </c>
    </row>
    <row r="220" spans="3:3" x14ac:dyDescent="0.25">
      <c r="C220" s="17" t="s">
        <v>151</v>
      </c>
    </row>
    <row r="221" spans="3:3" x14ac:dyDescent="0.25">
      <c r="C221" s="17" t="s">
        <v>154</v>
      </c>
    </row>
    <row r="222" spans="3:3" x14ac:dyDescent="0.25">
      <c r="C222" s="17" t="s">
        <v>157</v>
      </c>
    </row>
    <row r="223" spans="3:3" x14ac:dyDescent="0.25">
      <c r="C223" s="17" t="s">
        <v>160</v>
      </c>
    </row>
    <row r="224" spans="3:3" x14ac:dyDescent="0.25">
      <c r="C224" s="17" t="s">
        <v>163</v>
      </c>
    </row>
    <row r="225" spans="3:3" x14ac:dyDescent="0.25">
      <c r="C225" s="17" t="s">
        <v>166</v>
      </c>
    </row>
    <row r="226" spans="3:3" x14ac:dyDescent="0.25">
      <c r="C226" s="17" t="s">
        <v>169</v>
      </c>
    </row>
    <row r="227" spans="3:3" x14ac:dyDescent="0.25">
      <c r="C227" s="17" t="s">
        <v>172</v>
      </c>
    </row>
    <row r="228" spans="3:3" x14ac:dyDescent="0.25">
      <c r="C228" s="17" t="s">
        <v>175</v>
      </c>
    </row>
    <row r="229" spans="3:3" x14ac:dyDescent="0.25">
      <c r="C229" s="17" t="s">
        <v>178</v>
      </c>
    </row>
    <row r="230" spans="3:3" x14ac:dyDescent="0.25">
      <c r="C230" s="17" t="s">
        <v>181</v>
      </c>
    </row>
    <row r="231" spans="3:3" x14ac:dyDescent="0.25">
      <c r="C231" s="17" t="s">
        <v>184</v>
      </c>
    </row>
    <row r="232" spans="3:3" x14ac:dyDescent="0.25">
      <c r="C232" s="17" t="s">
        <v>187</v>
      </c>
    </row>
    <row r="233" spans="3:3" x14ac:dyDescent="0.25">
      <c r="C233" s="17" t="s">
        <v>190</v>
      </c>
    </row>
    <row r="234" spans="3:3" x14ac:dyDescent="0.25">
      <c r="C234" s="17" t="s">
        <v>192</v>
      </c>
    </row>
    <row r="235" spans="3:3" x14ac:dyDescent="0.25">
      <c r="C235" s="17" t="s">
        <v>195</v>
      </c>
    </row>
    <row r="236" spans="3:3" x14ac:dyDescent="0.25">
      <c r="C236" s="17" t="s">
        <v>198</v>
      </c>
    </row>
    <row r="237" spans="3:3" x14ac:dyDescent="0.25">
      <c r="C237" s="17" t="s">
        <v>201</v>
      </c>
    </row>
    <row r="238" spans="3:3" x14ac:dyDescent="0.25">
      <c r="C238" s="17" t="s">
        <v>204</v>
      </c>
    </row>
    <row r="239" spans="3:3" x14ac:dyDescent="0.25">
      <c r="C239" s="17" t="s">
        <v>207</v>
      </c>
    </row>
    <row r="240" spans="3:3" x14ac:dyDescent="0.25">
      <c r="C240" s="17" t="s">
        <v>210</v>
      </c>
    </row>
    <row r="241" spans="3:3" x14ac:dyDescent="0.25">
      <c r="C241" s="17" t="s">
        <v>213</v>
      </c>
    </row>
    <row r="242" spans="3:3" x14ac:dyDescent="0.25">
      <c r="C242" s="17" t="s">
        <v>216</v>
      </c>
    </row>
    <row r="243" spans="3:3" x14ac:dyDescent="0.25">
      <c r="C243" s="17" t="s">
        <v>219</v>
      </c>
    </row>
    <row r="244" spans="3:3" x14ac:dyDescent="0.25">
      <c r="C244" s="17" t="s">
        <v>222</v>
      </c>
    </row>
    <row r="245" spans="3:3" x14ac:dyDescent="0.25">
      <c r="C245" s="17" t="s">
        <v>417</v>
      </c>
    </row>
    <row r="246" spans="3:3" x14ac:dyDescent="0.25">
      <c r="C246" s="17" t="s">
        <v>227</v>
      </c>
    </row>
    <row r="247" spans="3:3" x14ac:dyDescent="0.25">
      <c r="C247" s="17" t="s">
        <v>230</v>
      </c>
    </row>
    <row r="248" spans="3:3" x14ac:dyDescent="0.25">
      <c r="C248" s="17" t="s">
        <v>233</v>
      </c>
    </row>
    <row r="249" spans="3:3" x14ac:dyDescent="0.25">
      <c r="C249" s="17" t="s">
        <v>236</v>
      </c>
    </row>
    <row r="250" spans="3:3" x14ac:dyDescent="0.25">
      <c r="C250" s="17" t="s">
        <v>239</v>
      </c>
    </row>
    <row r="251" spans="3:3" x14ac:dyDescent="0.25">
      <c r="C251" s="17" t="s">
        <v>242</v>
      </c>
    </row>
    <row r="252" spans="3:3" x14ac:dyDescent="0.25">
      <c r="C252" s="17" t="s">
        <v>245</v>
      </c>
    </row>
    <row r="253" spans="3:3" x14ac:dyDescent="0.25">
      <c r="C253" s="17" t="s">
        <v>248</v>
      </c>
    </row>
    <row r="254" spans="3:3" x14ac:dyDescent="0.25">
      <c r="C254" s="17" t="s">
        <v>251</v>
      </c>
    </row>
    <row r="255" spans="3:3" x14ac:dyDescent="0.25">
      <c r="C255" s="17" t="s">
        <v>254</v>
      </c>
    </row>
    <row r="256" spans="3:3" x14ac:dyDescent="0.25">
      <c r="C256" s="17" t="s">
        <v>257</v>
      </c>
    </row>
    <row r="257" spans="3:3" x14ac:dyDescent="0.25">
      <c r="C257" s="17" t="s">
        <v>260</v>
      </c>
    </row>
    <row r="258" spans="3:3" x14ac:dyDescent="0.25">
      <c r="C258" s="17" t="s">
        <v>263</v>
      </c>
    </row>
    <row r="259" spans="3:3" x14ac:dyDescent="0.25">
      <c r="C259" s="17" t="s">
        <v>266</v>
      </c>
    </row>
    <row r="260" spans="3:3" x14ac:dyDescent="0.25">
      <c r="C260" s="17" t="s">
        <v>269</v>
      </c>
    </row>
    <row r="261" spans="3:3" x14ac:dyDescent="0.25">
      <c r="C261" s="17" t="s">
        <v>272</v>
      </c>
    </row>
    <row r="262" spans="3:3" x14ac:dyDescent="0.25">
      <c r="C262" s="17" t="s">
        <v>275</v>
      </c>
    </row>
    <row r="263" spans="3:3" x14ac:dyDescent="0.25">
      <c r="C263" s="17" t="s">
        <v>278</v>
      </c>
    </row>
    <row r="264" spans="3:3" x14ac:dyDescent="0.25">
      <c r="C264" s="17" t="s">
        <v>281</v>
      </c>
    </row>
    <row r="265" spans="3:3" x14ac:dyDescent="0.25">
      <c r="C265" s="17" t="s">
        <v>284</v>
      </c>
    </row>
    <row r="266" spans="3:3" x14ac:dyDescent="0.25">
      <c r="C266" s="17" t="s">
        <v>287</v>
      </c>
    </row>
    <row r="267" spans="3:3" x14ac:dyDescent="0.25">
      <c r="C267" s="17" t="s">
        <v>290</v>
      </c>
    </row>
    <row r="268" spans="3:3" x14ac:dyDescent="0.25">
      <c r="C268" s="17" t="s">
        <v>293</v>
      </c>
    </row>
    <row r="269" spans="3:3" x14ac:dyDescent="0.25">
      <c r="C269" s="17" t="s">
        <v>296</v>
      </c>
    </row>
    <row r="270" spans="3:3" x14ac:dyDescent="0.25">
      <c r="C270" s="17" t="s">
        <v>299</v>
      </c>
    </row>
    <row r="271" spans="3:3" x14ac:dyDescent="0.25">
      <c r="C271" s="17" t="s">
        <v>302</v>
      </c>
    </row>
    <row r="272" spans="3:3" x14ac:dyDescent="0.25">
      <c r="C272" s="17" t="s">
        <v>305</v>
      </c>
    </row>
    <row r="273" spans="3:3" x14ac:dyDescent="0.25">
      <c r="C273" s="17" t="s">
        <v>308</v>
      </c>
    </row>
    <row r="274" spans="3:3" x14ac:dyDescent="0.25">
      <c r="C274" s="17" t="s">
        <v>311</v>
      </c>
    </row>
    <row r="275" spans="3:3" x14ac:dyDescent="0.25">
      <c r="C275" s="17" t="s">
        <v>314</v>
      </c>
    </row>
    <row r="276" spans="3:3" x14ac:dyDescent="0.25">
      <c r="C276" s="17" t="s">
        <v>317</v>
      </c>
    </row>
    <row r="277" spans="3:3" x14ac:dyDescent="0.25">
      <c r="C277" s="17" t="s">
        <v>320</v>
      </c>
    </row>
    <row r="278" spans="3:3" x14ac:dyDescent="0.25">
      <c r="C278" s="17" t="s">
        <v>323</v>
      </c>
    </row>
    <row r="279" spans="3:3" x14ac:dyDescent="0.25">
      <c r="C279" s="17" t="s">
        <v>326</v>
      </c>
    </row>
    <row r="280" spans="3:3" x14ac:dyDescent="0.25">
      <c r="C280" s="17" t="s">
        <v>329</v>
      </c>
    </row>
    <row r="281" spans="3:3" x14ac:dyDescent="0.25">
      <c r="C281" s="17" t="s">
        <v>332</v>
      </c>
    </row>
    <row r="282" spans="3:3" x14ac:dyDescent="0.25">
      <c r="C282" s="17" t="s">
        <v>335</v>
      </c>
    </row>
    <row r="283" spans="3:3" x14ac:dyDescent="0.25">
      <c r="C283" s="17" t="s">
        <v>338</v>
      </c>
    </row>
    <row r="284" spans="3:3" x14ac:dyDescent="0.25">
      <c r="C284" s="17" t="s">
        <v>341</v>
      </c>
    </row>
    <row r="285" spans="3:3" x14ac:dyDescent="0.25">
      <c r="C285" s="17" t="s">
        <v>344</v>
      </c>
    </row>
    <row r="286" spans="3:3" x14ac:dyDescent="0.25">
      <c r="C286" s="17" t="s">
        <v>346</v>
      </c>
    </row>
    <row r="287" spans="3:3" x14ac:dyDescent="0.25">
      <c r="C287" s="17" t="s">
        <v>349</v>
      </c>
    </row>
    <row r="288" spans="3:3" x14ac:dyDescent="0.25">
      <c r="C288" s="17" t="s">
        <v>352</v>
      </c>
    </row>
    <row r="289" spans="3:3" x14ac:dyDescent="0.25">
      <c r="C289" s="17" t="s">
        <v>355</v>
      </c>
    </row>
    <row r="290" spans="3:3" ht="15.75" thickBot="1" x14ac:dyDescent="0.3">
      <c r="C290" s="17" t="s">
        <v>358</v>
      </c>
    </row>
    <row r="291" spans="3:3" ht="18.75" thickBot="1" x14ac:dyDescent="0.3">
      <c r="C291" s="15" t="s">
        <v>361</v>
      </c>
    </row>
    <row r="292" spans="3:3" ht="18.75" thickBot="1" x14ac:dyDescent="0.3">
      <c r="C292" s="15" t="s">
        <v>362</v>
      </c>
    </row>
    <row r="293" spans="3:3" ht="18.75" thickBot="1" x14ac:dyDescent="0.3">
      <c r="C293" s="15" t="s">
        <v>363</v>
      </c>
    </row>
    <row r="294" spans="3:3" ht="18.75" thickBot="1" x14ac:dyDescent="0.3">
      <c r="C294" s="15" t="s">
        <v>364</v>
      </c>
    </row>
    <row r="295" spans="3:3" ht="15.75" thickBot="1" x14ac:dyDescent="0.3">
      <c r="C295" s="15" t="s">
        <v>365</v>
      </c>
    </row>
    <row r="296" spans="3:3" ht="18.75" thickBot="1" x14ac:dyDescent="0.3">
      <c r="C296" s="15" t="s">
        <v>366</v>
      </c>
    </row>
    <row r="297" spans="3:3" ht="15.75" thickBot="1" x14ac:dyDescent="0.3">
      <c r="C297" s="15" t="s">
        <v>367</v>
      </c>
    </row>
    <row r="298" spans="3:3" ht="18.75" thickBot="1" x14ac:dyDescent="0.3">
      <c r="C298" s="15" t="s">
        <v>368</v>
      </c>
    </row>
    <row r="299" spans="3:3" ht="18.75" thickBot="1" x14ac:dyDescent="0.3">
      <c r="C299" s="15" t="s">
        <v>369</v>
      </c>
    </row>
    <row r="300" spans="3:3" ht="18.75" thickBot="1" x14ac:dyDescent="0.3">
      <c r="C300" s="15" t="s">
        <v>370</v>
      </c>
    </row>
    <row r="301" spans="3:3" ht="18.75" thickBot="1" x14ac:dyDescent="0.3">
      <c r="C301" s="15" t="s">
        <v>371</v>
      </c>
    </row>
    <row r="302" spans="3:3" ht="15.75" thickBot="1" x14ac:dyDescent="0.3">
      <c r="C302" s="15" t="s">
        <v>372</v>
      </c>
    </row>
    <row r="303" spans="3:3" ht="15.75" thickBot="1" x14ac:dyDescent="0.3">
      <c r="C303" s="15" t="s">
        <v>373</v>
      </c>
    </row>
    <row r="304" spans="3:3" ht="18.75" thickBot="1" x14ac:dyDescent="0.3">
      <c r="C304" s="15" t="s">
        <v>374</v>
      </c>
    </row>
    <row r="305" spans="3:3" ht="18.75" thickBot="1" x14ac:dyDescent="0.3">
      <c r="C305" s="15" t="s">
        <v>375</v>
      </c>
    </row>
    <row r="306" spans="3:3" ht="15.75" thickBot="1" x14ac:dyDescent="0.3">
      <c r="C306" s="15" t="s">
        <v>376</v>
      </c>
    </row>
    <row r="307" spans="3:3" ht="18.75" thickBot="1" x14ac:dyDescent="0.3">
      <c r="C307" s="15" t="s">
        <v>377</v>
      </c>
    </row>
    <row r="308" spans="3:3" ht="18.75" thickBot="1" x14ac:dyDescent="0.3">
      <c r="C308" s="15" t="s">
        <v>378</v>
      </c>
    </row>
    <row r="309" spans="3:3" ht="18.75" thickBot="1" x14ac:dyDescent="0.3">
      <c r="C309" s="15" t="s">
        <v>379</v>
      </c>
    </row>
    <row r="310" spans="3:3" ht="18.75" thickBot="1" x14ac:dyDescent="0.3">
      <c r="C310" s="15" t="s">
        <v>380</v>
      </c>
    </row>
    <row r="311" spans="3:3" ht="18.75" thickBot="1" x14ac:dyDescent="0.3">
      <c r="C311" s="15" t="s">
        <v>381</v>
      </c>
    </row>
    <row r="312" spans="3:3" ht="18.75" thickBot="1" x14ac:dyDescent="0.3">
      <c r="C312" s="15" t="s">
        <v>382</v>
      </c>
    </row>
    <row r="313" spans="3:3" ht="18.75" thickBot="1" x14ac:dyDescent="0.3">
      <c r="C313" s="15" t="s">
        <v>383</v>
      </c>
    </row>
    <row r="314" spans="3:3" x14ac:dyDescent="0.25">
      <c r="C314" s="17"/>
    </row>
    <row r="315" spans="3:3" x14ac:dyDescent="0.25">
      <c r="C315" s="17"/>
    </row>
    <row r="316" spans="3:3" x14ac:dyDescent="0.25">
      <c r="C316" s="17"/>
    </row>
    <row r="317" spans="3:3" x14ac:dyDescent="0.25">
      <c r="C317" s="17"/>
    </row>
    <row r="318" spans="3:3" x14ac:dyDescent="0.25">
      <c r="C318" s="17"/>
    </row>
    <row r="319" spans="3:3" x14ac:dyDescent="0.25">
      <c r="C319" s="17"/>
    </row>
    <row r="320" spans="3:3" x14ac:dyDescent="0.25">
      <c r="C320" s="17"/>
    </row>
    <row r="321" spans="3:3" x14ac:dyDescent="0.25">
      <c r="C321" s="17"/>
    </row>
    <row r="322" spans="3:3" x14ac:dyDescent="0.25">
      <c r="C322" s="17"/>
    </row>
    <row r="323" spans="3:3" x14ac:dyDescent="0.25">
      <c r="C323" s="17"/>
    </row>
    <row r="324" spans="3:3" x14ac:dyDescent="0.25">
      <c r="C324" s="17"/>
    </row>
    <row r="325" spans="3:3" x14ac:dyDescent="0.25">
      <c r="C325" s="17"/>
    </row>
    <row r="326" spans="3:3" x14ac:dyDescent="0.25">
      <c r="C326" s="17"/>
    </row>
    <row r="327" spans="3:3" x14ac:dyDescent="0.25">
      <c r="C327" s="17"/>
    </row>
    <row r="328" spans="3:3" x14ac:dyDescent="0.25">
      <c r="C328" s="17"/>
    </row>
    <row r="329" spans="3:3" x14ac:dyDescent="0.25">
      <c r="C329" s="17"/>
    </row>
    <row r="330" spans="3:3" x14ac:dyDescent="0.25">
      <c r="C330" s="17"/>
    </row>
    <row r="331" spans="3:3" x14ac:dyDescent="0.25">
      <c r="C331" s="17"/>
    </row>
    <row r="332" spans="3:3" x14ac:dyDescent="0.25">
      <c r="C332" s="17"/>
    </row>
    <row r="333" spans="3:3" x14ac:dyDescent="0.25">
      <c r="C333" s="17"/>
    </row>
    <row r="334" spans="3:3" x14ac:dyDescent="0.25">
      <c r="C334" s="17"/>
    </row>
    <row r="335" spans="3:3" x14ac:dyDescent="0.25">
      <c r="C335" s="17"/>
    </row>
    <row r="336" spans="3:3" x14ac:dyDescent="0.25">
      <c r="C336" s="17"/>
    </row>
    <row r="337" spans="3:3" x14ac:dyDescent="0.25">
      <c r="C337" s="17"/>
    </row>
    <row r="338" spans="3:3" x14ac:dyDescent="0.25">
      <c r="C338" s="17"/>
    </row>
    <row r="339" spans="3:3" x14ac:dyDescent="0.25">
      <c r="C339" s="17"/>
    </row>
    <row r="340" spans="3:3" x14ac:dyDescent="0.25">
      <c r="C340" s="17"/>
    </row>
    <row r="341" spans="3:3" x14ac:dyDescent="0.25">
      <c r="C341" s="17"/>
    </row>
    <row r="342" spans="3:3" x14ac:dyDescent="0.25">
      <c r="C342" s="17"/>
    </row>
    <row r="343" spans="3:3" x14ac:dyDescent="0.25">
      <c r="C343" s="17"/>
    </row>
    <row r="344" spans="3:3" x14ac:dyDescent="0.25">
      <c r="C344" s="17"/>
    </row>
    <row r="345" spans="3:3" x14ac:dyDescent="0.25">
      <c r="C345" s="17"/>
    </row>
    <row r="346" spans="3:3" x14ac:dyDescent="0.25">
      <c r="C346" s="17"/>
    </row>
    <row r="347" spans="3:3" x14ac:dyDescent="0.25">
      <c r="C347" s="17"/>
    </row>
    <row r="348" spans="3:3" x14ac:dyDescent="0.25">
      <c r="C348" s="17"/>
    </row>
    <row r="349" spans="3:3" x14ac:dyDescent="0.25">
      <c r="C349" s="17"/>
    </row>
    <row r="350" spans="3:3" x14ac:dyDescent="0.25">
      <c r="C350" s="17"/>
    </row>
    <row r="351" spans="3:3" x14ac:dyDescent="0.25">
      <c r="C351" s="17"/>
    </row>
    <row r="352" spans="3:3" x14ac:dyDescent="0.25">
      <c r="C352" s="17"/>
    </row>
    <row r="353" spans="3:3" x14ac:dyDescent="0.25">
      <c r="C353" s="17"/>
    </row>
    <row r="354" spans="3:3" x14ac:dyDescent="0.25">
      <c r="C354" s="17"/>
    </row>
    <row r="355" spans="3:3" x14ac:dyDescent="0.25">
      <c r="C355" s="17"/>
    </row>
    <row r="356" spans="3:3" x14ac:dyDescent="0.25">
      <c r="C356" s="17"/>
    </row>
    <row r="357" spans="3:3" x14ac:dyDescent="0.25">
      <c r="C357" s="17"/>
    </row>
    <row r="358" spans="3:3" x14ac:dyDescent="0.25">
      <c r="C358" s="17"/>
    </row>
    <row r="359" spans="3:3" x14ac:dyDescent="0.25">
      <c r="C359" s="17"/>
    </row>
    <row r="360" spans="3:3" x14ac:dyDescent="0.25">
      <c r="C360" s="17"/>
    </row>
    <row r="361" spans="3:3" x14ac:dyDescent="0.25">
      <c r="C361" s="17"/>
    </row>
    <row r="362" spans="3:3" x14ac:dyDescent="0.25">
      <c r="C362" s="17"/>
    </row>
    <row r="363" spans="3:3" x14ac:dyDescent="0.25">
      <c r="C363" s="17"/>
    </row>
    <row r="364" spans="3:3" x14ac:dyDescent="0.25">
      <c r="C364" s="17"/>
    </row>
    <row r="365" spans="3:3" x14ac:dyDescent="0.25">
      <c r="C365" s="17"/>
    </row>
    <row r="366" spans="3:3" x14ac:dyDescent="0.25">
      <c r="C366" s="17"/>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Form P-16 Page 1</vt:lpstr>
      <vt:lpstr>Form P-16 Page 2</vt:lpstr>
      <vt:lpstr>Form P-16 Attachment 1A</vt:lpstr>
      <vt:lpstr>Form P-16 Attachment 2A</vt:lpstr>
      <vt:lpstr>'Form P-16 Attachment 1A'!Print_Area</vt:lpstr>
      <vt:lpstr>'Form P-16 Attachment 2A'!Print_Area</vt:lpstr>
    </vt:vector>
  </TitlesOfParts>
  <Company>Railroad Commission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P-16 Acreage Designation</dc:title>
  <dc:creator>Jacquelyn Teseny</dc:creator>
  <cp:keywords>P-16, Acreage Designation</cp:keywords>
  <cp:lastModifiedBy>Tiffany Cotledge</cp:lastModifiedBy>
  <cp:lastPrinted>2022-04-29T14:58:09Z</cp:lastPrinted>
  <dcterms:created xsi:type="dcterms:W3CDTF">2018-03-14T19:25:48Z</dcterms:created>
  <dcterms:modified xsi:type="dcterms:W3CDTF">2025-07-08T15:02:27Z</dcterms:modified>
  <cp:category>Form</cp:category>
  <cp:contentStatus/>
</cp:coreProperties>
</file>